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885" windowWidth="14805" windowHeight="7230" activeTab="6"/>
  </bookViews>
  <sheets>
    <sheet name="Титул" sheetId="4" r:id="rId1"/>
    <sheet name="Форма 1" sheetId="2" r:id="rId2"/>
    <sheet name="Форма 2" sheetId="3" r:id="rId3"/>
    <sheet name="Форма 3" sheetId="5" r:id="rId4"/>
    <sheet name="Форма 4" sheetId="10" r:id="rId5"/>
    <sheet name="Форма 5" sheetId="7" r:id="rId6"/>
    <sheet name="Форма 6" sheetId="8" r:id="rId7"/>
  </sheets>
  <externalReferences>
    <externalReference r:id="rId8"/>
  </externalReferences>
  <definedNames>
    <definedName name="_xlnm.Print_Area" localSheetId="0">Титул!$A$1:$N$23</definedName>
    <definedName name="_xlnm.Print_Area" localSheetId="1">'Форма 1'!$A$1:$S$36</definedName>
    <definedName name="_xlnm.Print_Area" localSheetId="2">'Форма 2'!$A$1:$H$71</definedName>
    <definedName name="_xlnm.Print_Area" localSheetId="6">'Форма 6'!$A$1:$F$16</definedName>
  </definedNames>
  <calcPr calcId="124519" refMode="R1C1"/>
</workbook>
</file>

<file path=xl/calcChain.xml><?xml version="1.0" encoding="utf-8"?>
<calcChain xmlns="http://schemas.openxmlformats.org/spreadsheetml/2006/main">
  <c r="J20" i="10"/>
  <c r="K20"/>
  <c r="K28"/>
  <c r="J28"/>
  <c r="K26"/>
  <c r="J26"/>
  <c r="K24"/>
  <c r="J24"/>
  <c r="K17"/>
  <c r="J17"/>
  <c r="K14"/>
  <c r="J14"/>
  <c r="K12"/>
  <c r="J12"/>
  <c r="K10"/>
  <c r="J10"/>
  <c r="F64" i="3" l="1"/>
  <c r="G64" s="1"/>
  <c r="E64"/>
  <c r="E62"/>
  <c r="E61" s="1"/>
  <c r="F53"/>
  <c r="E53"/>
  <c r="G53" s="1"/>
  <c r="F51"/>
  <c r="F43"/>
  <c r="G43" s="1"/>
  <c r="E43"/>
  <c r="E41"/>
  <c r="E40" s="1"/>
  <c r="G37"/>
  <c r="F33"/>
  <c r="E33"/>
  <c r="F32"/>
  <c r="G32" s="1"/>
  <c r="E32"/>
  <c r="E30"/>
  <c r="E29" s="1"/>
  <c r="G26"/>
  <c r="F23"/>
  <c r="G23" s="1"/>
  <c r="E23"/>
  <c r="F22"/>
  <c r="F11" s="1"/>
  <c r="E22"/>
  <c r="F20"/>
  <c r="E17"/>
  <c r="F16"/>
  <c r="E16"/>
  <c r="F15"/>
  <c r="E15"/>
  <c r="F14"/>
  <c r="E14"/>
  <c r="E12"/>
  <c r="Q35" i="2"/>
  <c r="P35"/>
  <c r="Q34"/>
  <c r="P34"/>
  <c r="O33"/>
  <c r="P33" s="1"/>
  <c r="N33"/>
  <c r="M33"/>
  <c r="O32"/>
  <c r="Q32" s="1"/>
  <c r="N32"/>
  <c r="M32"/>
  <c r="Q31"/>
  <c r="P31"/>
  <c r="Q30"/>
  <c r="P30"/>
  <c r="O29"/>
  <c r="P29" s="1"/>
  <c r="N29"/>
  <c r="M29"/>
  <c r="O28"/>
  <c r="Q28" s="1"/>
  <c r="N28"/>
  <c r="M28"/>
  <c r="Q27"/>
  <c r="P27"/>
  <c r="O26"/>
  <c r="P26" s="1"/>
  <c r="N26"/>
  <c r="M26"/>
  <c r="Q25"/>
  <c r="P25"/>
  <c r="Q24"/>
  <c r="Q23"/>
  <c r="P23"/>
  <c r="Q22"/>
  <c r="Q21"/>
  <c r="P21"/>
  <c r="Q20"/>
  <c r="P20"/>
  <c r="Q19"/>
  <c r="O18"/>
  <c r="P18" s="1"/>
  <c r="N18"/>
  <c r="M18"/>
  <c r="O17"/>
  <c r="Q17" s="1"/>
  <c r="N17"/>
  <c r="M17"/>
  <c r="P17" s="1"/>
  <c r="Q16"/>
  <c r="P16"/>
  <c r="Q15"/>
  <c r="Q14"/>
  <c r="Q13"/>
  <c r="P13"/>
  <c r="Q12"/>
  <c r="P12"/>
  <c r="O11"/>
  <c r="P11" s="1"/>
  <c r="N11"/>
  <c r="M11"/>
  <c r="O10"/>
  <c r="Q10" s="1"/>
  <c r="N10"/>
  <c r="M10"/>
  <c r="P10" s="1"/>
  <c r="O9"/>
  <c r="P9" s="1"/>
  <c r="N9"/>
  <c r="M9"/>
  <c r="O8"/>
  <c r="Q8" s="1"/>
  <c r="N8"/>
  <c r="M8"/>
  <c r="P8" s="1"/>
  <c r="G16" i="3" l="1"/>
  <c r="G15"/>
  <c r="G22"/>
  <c r="E11"/>
  <c r="G11" s="1"/>
  <c r="F12"/>
  <c r="G12" s="1"/>
  <c r="F19"/>
  <c r="E20"/>
  <c r="G20" s="1"/>
  <c r="F30"/>
  <c r="F41"/>
  <c r="F50"/>
  <c r="E51"/>
  <c r="E50" s="1"/>
  <c r="F62"/>
  <c r="Q9" i="2"/>
  <c r="Q11"/>
  <c r="Q18"/>
  <c r="Q26"/>
  <c r="P28"/>
  <c r="Q29"/>
  <c r="P32"/>
  <c r="Q33"/>
  <c r="G50" i="3" l="1"/>
  <c r="G62"/>
  <c r="F61"/>
  <c r="G61" s="1"/>
  <c r="G30"/>
  <c r="F29"/>
  <c r="G29" s="1"/>
  <c r="G51"/>
  <c r="G41"/>
  <c r="F40"/>
  <c r="G40" s="1"/>
  <c r="E19"/>
  <c r="G19" s="1"/>
  <c r="E9"/>
  <c r="E8" s="1"/>
  <c r="F9"/>
  <c r="F8" l="1"/>
  <c r="G8" s="1"/>
  <c r="G9"/>
  <c r="K43" l="1"/>
  <c r="I43"/>
</calcChain>
</file>

<file path=xl/sharedStrings.xml><?xml version="1.0" encoding="utf-8"?>
<sst xmlns="http://schemas.openxmlformats.org/spreadsheetml/2006/main" count="830" uniqueCount="412">
  <si>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</si>
  <si>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</si>
  <si>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</si>
  <si>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</si>
  <si>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</si>
  <si>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</si>
  <si>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</si>
  <si>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</si>
  <si>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</si>
  <si>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03</t>
  </si>
  <si>
    <t>Организация библиотечного обслуживания населения</t>
  </si>
  <si>
    <t>1</t>
  </si>
  <si>
    <t>938</t>
  </si>
  <si>
    <t xml:space="preserve">Расходы бюджета муниципального образования на оказание муниципальной услуги </t>
  </si>
  <si>
    <t>тыс. руб.</t>
  </si>
  <si>
    <t>2</t>
  </si>
  <si>
    <t>Расходы бюджета МО "Город Воткинск"  на выполнение работы</t>
  </si>
  <si>
    <t>Расходы бюджета МО "Город Воткинск" на оказание муниципальной услуги</t>
  </si>
  <si>
    <t>Расходы бюджета муниципального района на выполнение работы</t>
  </si>
  <si>
    <t>Форма 4.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</si>
  <si>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</si>
  <si>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</si>
  <si>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</si>
  <si>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</si>
  <si>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</si>
  <si>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</si>
  <si>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</si>
  <si>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</si>
  <si>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</si>
  <si>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</si>
  <si>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</si>
  <si>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</si>
  <si>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</si>
  <si>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</si>
  <si>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 xml:space="preserve">Развитие культуры </t>
  </si>
  <si>
    <t>Всего</t>
  </si>
  <si>
    <t>Управление культуры, спорта и молодежной политики Администрации города Вокткинска</t>
  </si>
  <si>
    <t>Библиотечное обслуживание населения</t>
  </si>
  <si>
    <t>Управление культуры, спорта и молодежной политики Администрации города Воткинска</t>
  </si>
  <si>
    <t>08</t>
  </si>
  <si>
    <t>01</t>
  </si>
  <si>
    <t>Оказание муниципальной услуги по библиотечно информационному обслуживанияю населения</t>
  </si>
  <si>
    <t>04</t>
  </si>
  <si>
    <t>Организация досуга, предоставление услуг организаций культуры и доступа к музейным фондам</t>
  </si>
  <si>
    <t>Организация и проведение массовых городских и культурно-досуговых мероприятий</t>
  </si>
  <si>
    <t>02</t>
  </si>
  <si>
    <t>Предоставление муниципальных услуг (выполнение работ) муниципальными культурно-досуговыми учреждениями</t>
  </si>
  <si>
    <t>621</t>
  </si>
  <si>
    <t>Оказание муниципальной услуги по предоставлению доступа населения к музейным коллекциям (фондам)</t>
  </si>
  <si>
    <t xml:space="preserve">Управление культуры, спорта и молодежной политики Администрации города Вокткинска </t>
  </si>
  <si>
    <t>5</t>
  </si>
  <si>
    <t xml:space="preserve">Обеспечение финансовой работы , по средствам финансирования содержания муниципального казенного учреждения "Централизованная бухгалтерия учреждений культуры, спорта и молодежной политики" города Воткинска </t>
  </si>
  <si>
    <t>Управление культуры, спорта и молодежной политики Администрации города Вокткинска, МКУ "ЦБУКС и МП"</t>
  </si>
  <si>
    <t>Форма 1</t>
  </si>
  <si>
    <t>Отчет об использовании бюджетных ассигнований бюджета муниципального образования на реализацию мунципальной программы</t>
  </si>
  <si>
    <t>И</t>
  </si>
  <si>
    <t>Кассовые расходы, %</t>
  </si>
  <si>
    <t>Кассовое исполнение на конец отчетного периода</t>
  </si>
  <si>
    <t>Наименование муниципальной программы, подпрограммы</t>
  </si>
  <si>
    <t>Источник финансирования</t>
  </si>
  <si>
    <t>Развитие культуры</t>
  </si>
  <si>
    <t>бюджет МО "Город Воткинск"</t>
  </si>
  <si>
    <t>в том числе: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</si>
  <si>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</si>
  <si>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</si>
  <si>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</si>
  <si>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</si>
  <si>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средства бюджета Удмуртской Республики, планируемые к привлечению</t>
  </si>
  <si>
    <t xml:space="preserve">иные источники </t>
  </si>
  <si>
    <t>иные источники</t>
  </si>
  <si>
    <t>Форма 2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</si>
  <si>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</si>
  <si>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</si>
  <si>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</si>
  <si>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</si>
  <si>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612</t>
  </si>
  <si>
    <t>Комплектование библиотечных фондов</t>
  </si>
  <si>
    <t>субсидии из бюджета Российской Федерации</t>
  </si>
  <si>
    <t>Количество посещений</t>
  </si>
  <si>
    <t>единиц</t>
  </si>
  <si>
    <t>Количество документов</t>
  </si>
  <si>
    <t xml:space="preserve">единиц </t>
  </si>
  <si>
    <t>Количество клубных формирований</t>
  </si>
  <si>
    <t>Количество экспозиций</t>
  </si>
  <si>
    <t>0320160110</t>
  </si>
  <si>
    <t>0350160030</t>
  </si>
  <si>
    <t>муз</t>
  </si>
  <si>
    <t>сад</t>
  </si>
  <si>
    <t>кир</t>
  </si>
  <si>
    <t>окт</t>
  </si>
  <si>
    <t>Юбил</t>
  </si>
  <si>
    <t>737 форма</t>
  </si>
  <si>
    <t>6</t>
  </si>
  <si>
    <t>Управление культуры, спорта и молодежной политики</t>
  </si>
  <si>
    <t>7</t>
  </si>
  <si>
    <t>Организация и проведение масштабных городских праздников (день рождения П.И. Чайковского, Мелодии лета, Осенины, День города и др.)</t>
  </si>
  <si>
    <t>Развитие туризма</t>
  </si>
  <si>
    <t>03101R5190</t>
  </si>
  <si>
    <t>4</t>
  </si>
  <si>
    <t>Проведение мероприятий по популяризации национальных культур</t>
  </si>
  <si>
    <t>0340161640</t>
  </si>
  <si>
    <t>всего</t>
  </si>
  <si>
    <t xml:space="preserve">Создание экспозиций (выставок) музеев, организация выездных выставок </t>
  </si>
  <si>
    <t>Формирование, учет, изучение, обеспечение физического сохранения и безопасности музейных предметов, музейных коллекций</t>
  </si>
  <si>
    <t>Организация деятельности клубных формирований и формирований самодеятельного народного творчества</t>
  </si>
  <si>
    <t>622</t>
  </si>
  <si>
    <t>07</t>
  </si>
  <si>
    <t>прочие дотации из бюджета Удмуртской Республики</t>
  </si>
  <si>
    <t>налог ????</t>
  </si>
  <si>
    <t>не сделала!!!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</si>
  <si>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</si>
  <si>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</si>
  <si>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</si>
  <si>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</si>
  <si>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</si>
  <si>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</si>
  <si>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Уплата налога на землю</t>
  </si>
  <si>
    <t>0310460630</t>
  </si>
  <si>
    <t xml:space="preserve">0310161610      </t>
  </si>
  <si>
    <t xml:space="preserve">0320261620 </t>
  </si>
  <si>
    <t>0320261620</t>
  </si>
  <si>
    <t xml:space="preserve">0320361600 </t>
  </si>
  <si>
    <t>0320760630</t>
  </si>
  <si>
    <t>0350260120</t>
  </si>
  <si>
    <t>121, 122, 129, 244</t>
  </si>
  <si>
    <t>111, 112,119, 244</t>
  </si>
  <si>
    <t>0360260110</t>
  </si>
  <si>
    <t>Библиографическая обработка документов и создание каталогов</t>
  </si>
  <si>
    <t>Создание условий для реализации программы "Развитие культуры на 2015-2021 годы"</t>
  </si>
  <si>
    <t>Количество пользователей</t>
  </si>
  <si>
    <t>человек</t>
  </si>
  <si>
    <t>Количество обработанных документов</t>
  </si>
  <si>
    <t>Форма 3</t>
  </si>
  <si>
    <t>Наименование подпрограммы, основного мероприятия, мероприятия</t>
  </si>
  <si>
    <t>Ответственный исполнитель, соисполнители подпрограммы,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</si>
  <si>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</si>
  <si>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</si>
  <si>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</si>
  <si>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</si>
  <si>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</si>
  <si>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Мп</t>
  </si>
  <si>
    <t>Подпрограмма «Библиотечное обслуживание населения»</t>
  </si>
  <si>
    <t>Оказание муниципальной услуги по библиотечному, библиографическому и информационному обслуживанию библиотеки</t>
  </si>
  <si>
    <t>МБУ «ЦБС»</t>
  </si>
  <si>
    <t xml:space="preserve"> Библиотечное , библиографическое и информационное обслуживание пользователей библиотеки </t>
  </si>
  <si>
    <t>-в стационарных условиях;</t>
  </si>
  <si>
    <t>- вне стационара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</si>
  <si>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5 % </t>
  </si>
  <si>
    <t>Укрепление материально-технической базы библиотек.</t>
  </si>
  <si>
    <t>Создание условий для модернизации библиотечной деятельности.</t>
  </si>
  <si>
    <t>Уплата налога  на имущество организаций МБУ «ЦБС» г. Воткинска</t>
  </si>
  <si>
    <t>Оплата        производится     вовремя</t>
  </si>
  <si>
    <t>Управление культуры, спорта и молодежной политики, учреждения досугового типа</t>
  </si>
  <si>
    <t>Организация  массовых городских мероприятий, проводимых управлением культуры, спорта и молодежной политики</t>
  </si>
  <si>
    <t xml:space="preserve">Организация и проведение массовых городских мероприятий. финансируемых через управление культуры </t>
  </si>
  <si>
    <t>Предоставление муниципальных  услуг (выполнение работ) муниципальными культурно - досуговыми учреждениями</t>
  </si>
  <si>
    <t>Управление культуры, спорта и молодежной политики,  учреждения досугового типа</t>
  </si>
  <si>
    <t>Организация мероприятий</t>
  </si>
  <si>
    <t>Учреждения досугового типа</t>
  </si>
  <si>
    <t>Организация и проведение народных гуляний, праздников, торжественных мероприятий, памятных дат, фестивалей, смотров, конкурсов, выставок путем выполнения муниципального задания культурно-досуговых учреждений</t>
  </si>
  <si>
    <t xml:space="preserve"> Управление культуры, спорта и молодежной политики, учреждения досугового типа</t>
  </si>
  <si>
    <t xml:space="preserve">Количество клубных формирований. Сохранность контингента участников (%). </t>
  </si>
  <si>
    <t>Участие досуговых учреждений в массовых городских мероприятий, проводимых управлением культуры, спорта и молодежной политики</t>
  </si>
  <si>
    <t>Участие в организации и проведении народных гуляний, праздников, торжественных мероприятий, памятных дат, фестивалей.</t>
  </si>
  <si>
    <t>Предоставление муниципальных  услуг (выполнение работ) муниципальными  музеями</t>
  </si>
  <si>
    <t>Управление культуры, спорта и молодежной политики,  МАУ «Музей истории и культуры»</t>
  </si>
  <si>
    <t xml:space="preserve"> Оказание муниципальной услуги «Публичный показ музейных предметов, музейных коллекций»</t>
  </si>
  <si>
    <t xml:space="preserve"> - в стационарных условиях;</t>
  </si>
  <si>
    <t xml:space="preserve">- вне стационарных условиях; </t>
  </si>
  <si>
    <t>Организация и осуществление публичного показа музейных предметов и коллекций не менее 3500 единиц в год.</t>
  </si>
  <si>
    <t>Работа «Создание экспозиций (выставок) музеев, организация выездных выставок» :</t>
  </si>
  <si>
    <t xml:space="preserve">- в стационарных условиях;   </t>
  </si>
  <si>
    <t xml:space="preserve">- вне стационарных условиях;  </t>
  </si>
  <si>
    <t xml:space="preserve">- удаленно, через сеть «Интернет». </t>
  </si>
  <si>
    <t>Организация и осуществление экскурсионного обслуживания потребителей услуги на стационарных экспозициях и временных выставках. Не менее 72 единиц в год.</t>
  </si>
  <si>
    <t>Формирование, учет, изучение, обеспечение физического сохранения и безопасности музейных предметов, музейных коллекций. Не менее 300 единиц хранения в год.</t>
  </si>
  <si>
    <t>Информирование населения города о планируемых и проведенных зрелищных мероприятиях, конкурсах и фестивалях, выставках</t>
  </si>
  <si>
    <t xml:space="preserve">Управление культуры, спорта и молодежной политики, учреждения </t>
  </si>
  <si>
    <t>Подготовка и размещение информационного материала о проведении мероприятий.</t>
  </si>
  <si>
    <t>Объявления, афиши,  публикации регулярно размещаются в СМИ, сетях Интернет, официальном сайте Администрации и официальных сайтах учреждений.</t>
  </si>
  <si>
    <t>Внедрение в учреждения системы регулярного мониторинга удовлетворенности потребителей качеством предоставляемых услуг.</t>
  </si>
  <si>
    <t>Высокая оценка удовлетворенности потребителей качеством и доступностью предоставляемых услуг.</t>
  </si>
  <si>
    <t>Управление культуры, спорта и молодежной политики.</t>
  </si>
  <si>
    <t xml:space="preserve"> Улучшение технического состояния и архитектурной выразительности здания.    </t>
  </si>
  <si>
    <t>Уплата налога на имущество организаций</t>
  </si>
  <si>
    <t>Подпрограмма «Сохранение, использование и популяризация объектов культурного наследия»</t>
  </si>
  <si>
    <t>Осуществление полномочий МО «Город Воткинск» в области сохранения, использования, популяризации объектов культурного наследия, находящихся в собственности МО «Город Воткинск», и государственной охране объектов культурного наследия местного значения.</t>
  </si>
  <si>
    <t xml:space="preserve">Управление культуры, спорта и молодежной политики </t>
  </si>
  <si>
    <t>Местный  контроль в области сохранения, использования, популяризации и  охраны объектов культурного наследия</t>
  </si>
  <si>
    <t>Улучшение условий для охраны объектов культурного наследия (памятники истории и культуры), находящихся в муниципальной собственности</t>
  </si>
  <si>
    <t>Учет объектов культурного наследия, направление сведений об объектах культурного наследия в единый государственный реестр объектов культурного наследия.</t>
  </si>
  <si>
    <t>Управление культуры, спорта и молодежной политики, Управление муниципального имущества и земельных ресурсов, Управление архитектуры</t>
  </si>
  <si>
    <t xml:space="preserve">Проверка состояния объектов культурного наследия, охранных обязательств на ОКН. </t>
  </si>
  <si>
    <t>Проведение ремонтных работ объектов культурного наследия.</t>
  </si>
  <si>
    <t>Управление ЖКХ Администрации г. Воткинска</t>
  </si>
  <si>
    <t>Улучшение состояния объектов культурного наследия, находящихся в муниципальной собственности</t>
  </si>
  <si>
    <t>Необходимо выделение финансовых средств из бюджета МО «Город Воткинск» на ремонт и реставрацию объектов культурного наследия</t>
  </si>
  <si>
    <t>Управление культуры, спорта и молодежной политики Администрации г. Воткинска, НКО</t>
  </si>
  <si>
    <t>Проведение фестивалей национальных культур, традиционных народных праздников</t>
  </si>
  <si>
    <t>Поддержка деятельности национальных культурных объединений</t>
  </si>
  <si>
    <t>Управление культуры, спорта и молодежной политики, НКО</t>
  </si>
  <si>
    <t>Оказание методической и консультативной помощи Национальных Культурных Объединений (далее – НКО), информирование населения о деятельности НКО.</t>
  </si>
  <si>
    <t>Оказана организационная и информационная поддержка при проведении национальных праздников.</t>
  </si>
  <si>
    <t>Необходимо помещение для деятельности национальных культурных объединений (Дом дружбы народов)</t>
  </si>
  <si>
    <t>Сохранение и развитие традиционных видов художественных промыслов и ремесел: плетение из лозы, бересты, соломки, вышивка крестиков, гладью, бисером</t>
  </si>
  <si>
    <t>НКО, Управление культуры, спорта и молодежной политики</t>
  </si>
  <si>
    <t>Организация деятельности клубных формирований по декоративно-прикладному творчеству. Представление изделий мастеров г. Воткинска на республиканских, межрегиональных, всероссийских конкурсах и выставках.</t>
  </si>
  <si>
    <t>Поддержка национальных самобытных коллективов самодеятельного художественного творчества</t>
  </si>
  <si>
    <t>Выдвижение национальных самобытных коллективов, исполнителей на различные премии, присвоение коллективам званий «народный», «образцовый»</t>
  </si>
  <si>
    <t>На отчетный период 22 коллектива имеют звания «народный», «образцовый»</t>
  </si>
  <si>
    <t>Недостаточность финансирования для участия национальных коллективов в конкурсах и фестивалях различного уровня</t>
  </si>
  <si>
    <t>Подпрограмма «Создание условий для реализации муниципальной программы «Развитие культуры на 2015-2021 годы»</t>
  </si>
  <si>
    <t>Реализация установленных полномочий (функций) управления культуры, спорта и молодежной политики Администрации г. Воткинска. Организация управления Программой «Развитие культуры «на 2015-2020 годы»</t>
  </si>
  <si>
    <t>Управление культуры, спорта и молодежной политики, МКУ «ЦБУКСМП»</t>
  </si>
  <si>
    <t>Повышение результативности и эффективности сферы культуры в городе Воткинске.</t>
  </si>
  <si>
    <t>Обеспечение финансовой работы, по средствам финансирования содержания муниципального казенного учреждения «Централизованная бухгалтерия учреждений культуры, спорта и молодежной политики» города Воткинска.</t>
  </si>
  <si>
    <t>Управление культуры, спорта и молодежной политики, МКУ «ЦБУКС МП»</t>
  </si>
  <si>
    <t>Улучшение организации деятельности централизованной бухгалтерии и бухгалтерий муниципальных учреждений культуры, подведомственных Управлению.</t>
  </si>
  <si>
    <t>Работа бухгалтерии ведется оперативно и своевременно, согласно нормативно-правовым актам</t>
  </si>
  <si>
    <t>Уплата налога на имущество Управления культуры и муниципального казенного учреждения «Централизованная бухгалтерия учреждений культуры, спорта и молодежной политики» города Воткинска.</t>
  </si>
  <si>
    <t>Налог уплачивается своевременно</t>
  </si>
  <si>
    <t>Организация  повышения квалификации работников культуры, руководителей муниципальных учреждений культуры.</t>
  </si>
  <si>
    <t xml:space="preserve">Управление культуры, спорта и молодежной политики, Министерство культуры, печати и информации УР, Центр повышения квалификации УР   </t>
  </si>
  <si>
    <t>Повышение квалификации работников идет согласно годового плана учреждений и муниципального задания</t>
  </si>
  <si>
    <t>Организация работ по повышению эффективности деятельности муниципальных учреждений культуры, в том числе контроль за выполнением муниципального задания и эффективного использованию бюджетных средств.</t>
  </si>
  <si>
    <t>Управление культуры, спорта и молодежной политики, МКУ «ЦБУКС  МП»</t>
  </si>
  <si>
    <t>Контроль за выполнением муниципального задания</t>
  </si>
  <si>
    <t>Руководителям учреждений своевременно вносить измен-я в муниципальные задания в случае необходимости</t>
  </si>
  <si>
    <t>Организация работ по информированию населения о предоставлении услуг муниципальными учреждениями культуры.</t>
  </si>
  <si>
    <t>Управление культуры, спорта и молодежной политики. Средства массовой информации</t>
  </si>
  <si>
    <t>Работа с рекламой, со средствами массовой информации</t>
  </si>
  <si>
    <t>Работа  с сайтами  со СМИ, своевременное информирование населения о предоставлении услуг</t>
  </si>
  <si>
    <t>Проведение специальной оценки условий труда в муниципальных учреждениях сфере культуры</t>
  </si>
  <si>
    <t>Управление культуры, спорта и молодежной политики, учреждения культуры.</t>
  </si>
  <si>
    <t>Проведение аттестации  рабочих мест по условиям труда</t>
  </si>
  <si>
    <t>Специальная оценка условий труда проведена во всех учреждениях культуры</t>
  </si>
  <si>
    <t>Создание условий для развития туристско –рекреационного кластера на территории города Воткинска</t>
  </si>
  <si>
    <t>Управление культуры, спора и молодежной политики,  отдел туризма, Управление архитектуры и градостроительства</t>
  </si>
  <si>
    <t>Брендирование территории, разработка единого стилистического приема в оформлении городского пространства</t>
  </si>
  <si>
    <t>Совершенствование эстетического облика города, формирование благоприятного имиджа Воткинска как туристического города</t>
  </si>
  <si>
    <t>Участие  в организационных мероприятиях по включению инвестиционных проектов города Воткинска в сфере туризма в подпрограмме «Развитие туризма» государственной программы УР «Развитие культуры»</t>
  </si>
  <si>
    <t>Управление культуры, спора и молодежной политики, отдел туризма</t>
  </si>
  <si>
    <t>Развитие туристической инфраструктуры на условиях государственно-частного партнерства</t>
  </si>
  <si>
    <t>Слабый уровень взаимодействия органов местного самоуправления и городского бизнес-сообщества</t>
  </si>
  <si>
    <t>Создание комплекса обеспечивающей инфраструктуры туристско-рекреационного кластера «Чайковский» (сохранение и развитие исторического центра города Воткинска, реконструкция набережной</t>
  </si>
  <si>
    <t>Благоустройство центральной части города</t>
  </si>
  <si>
    <t>Недостаточное финансирование проекта, позволяющее осуществить лишь уровень проведения косметических работ</t>
  </si>
  <si>
    <t>Содействие в формировании и продвижении конкурентноспособного туристического продукта</t>
  </si>
  <si>
    <t>Развитие, поддержка и обслуживание специализированных информационных ресурсов Администрации города Воткинска в сфере туристической деятельности</t>
  </si>
  <si>
    <t>Формирование специализированного информационного ресурса муниципального образования «Город Воткинск» в сети «Интернет» в сфере туристической деятельности</t>
  </si>
  <si>
    <t>Необходимость создания системы информирования  по теме «Воткинск туристический»</t>
  </si>
  <si>
    <t>Создание и актуализация единой базы данных объектов туриндустрии в городе Воткинске</t>
  </si>
  <si>
    <t>Регулярно пополняемый реестр объектов туристической индустрии для развития внутреннего въездного туризма</t>
  </si>
  <si>
    <t>Необходимость проведения классификации гостиниц и КСР в 2019 году</t>
  </si>
  <si>
    <t>Освещение деятельности в туриндустрии, осуществляемой в городе Воткинске о существующих турмаршрутах на территории города, в средствах массовой информации и информационно-телекоммуникационной сети «Интернет»</t>
  </si>
  <si>
    <t>Информационная поддержка туриндустрии города, продвижение  туристского продукта, формирование дополнительного потребительского спроса</t>
  </si>
  <si>
    <t xml:space="preserve"> Организация и проведение рекламно-информационных туров, пресстуров для представителей  печатных и электронных средств массовой информации</t>
  </si>
  <si>
    <t>Активизация работы по популяризации и продвижению туристских ресурсов города</t>
  </si>
  <si>
    <t>Участие муниципального образования «Город Воткинск» и организаций города на государтственных, российских и международных выставках, семинарах, конференциях, форумах по вопросам развития внутреннего и въездного туризма.</t>
  </si>
  <si>
    <t>Активное продвижение отечественного туристского продукта, формирование дополнительного потребительского спроса, повышение потребительской инвестиционной привлекательности туристской отрасли города Воткинска</t>
  </si>
  <si>
    <t>Создание межмуниципального турмаршрута</t>
  </si>
  <si>
    <t>Организация межмуниципального взаимодействия с целью развития туризма</t>
  </si>
  <si>
    <t>Продолжение работы по созданию единого турмаршрута.</t>
  </si>
  <si>
    <t>Организация и проведение масштабных городских праздников (день рождения П.И. Чайковского, Мелодии лета, День города и др.)</t>
  </si>
  <si>
    <t>Формирование  благоприятного имиджа Воткинска как туристического города</t>
  </si>
  <si>
    <t>Необходимость рекламной кампании  для туроператоров УР и в СМИ УР в период подготовки праздников</t>
  </si>
  <si>
    <t>Содействие созданию новых туристических продуктов и инвестиционных проектов в сфере туристических услуг.</t>
  </si>
  <si>
    <t>Управление культуры, спора и молодежной политики, отдел туризма, отдел инвестиций</t>
  </si>
  <si>
    <t>Формирование благоприятного имиджа Воткинска как туристического города</t>
  </si>
  <si>
    <t>Количество поступлений документов  подлежащих учету и формированию фонда не менее 1 500 в год</t>
  </si>
  <si>
    <t xml:space="preserve"> Ежегодно количество посещений не менее  244,3 тыс. чел.</t>
  </si>
  <si>
    <t>Проведены профилактические работы по сохранению объектов культурного наследия, посвященных ВОВ 1941-1945 г.г., находящихся в муниципальной собственности.
Продолжается реставрация ОКН -«Собор Благовещения Богородицы», «Дом Овчинникова».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</si>
  <si>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</si>
  <si>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</si>
  <si>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</si>
  <si>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</si>
  <si>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Обоснование отклонений значений целевого показателя (индикатора) на конец отчетного периода</t>
  </si>
  <si>
    <t>Процентное соотношение зарегистрированных пользователей к нормативам</t>
  </si>
  <si>
    <t>процент</t>
  </si>
  <si>
    <t>Обновление книжного фонда (от годовой книговыдачи)</t>
  </si>
  <si>
    <t>Число книговыдач</t>
  </si>
  <si>
    <t>пользователь</t>
  </si>
  <si>
    <t>запись</t>
  </si>
  <si>
    <t>Доля библиотек, подключенных к сети «Интернет». В общем количестве публичных библиотек МО «Город Воткинск»</t>
  </si>
  <si>
    <t>Уровень фактической обеспеченности библиотеками в МО «Город Воткинск» от нормативной потребности</t>
  </si>
  <si>
    <t>«Организация досуга и предоставление услуг организаций культуры доступа к музейным фондам»</t>
  </si>
  <si>
    <t>Уровень фактической обеспеченности клубами и учреждениями клубного типа от нормативной потребности</t>
  </si>
  <si>
    <t>Уровень фактической обеспеченности парками культуры и отдыха от нормативной потребности</t>
  </si>
  <si>
    <t>Среднее число участников клубных формирований в расчете на 1000 человек населения</t>
  </si>
  <si>
    <t> Среднее число детей в возрасте до 14 лет-участников клубных формирований, в расчете на 1000 детей в возрасте до 14 лет</t>
  </si>
  <si>
    <t>Удельный вес населения, участвующего в платных культурно  - досуговых мероприятиях, проводимых муниципальными учреждениями культуры</t>
  </si>
  <si>
    <t>Доля представленных (во всех формах) зрителю музейных предметов в общем количестве музейных предметов основного фонда</t>
  </si>
  <si>
    <t>Уровень посещаемости музейных учреждений, посещений на 1 жителя в год</t>
  </si>
  <si>
    <t>% посещений на 1 жителя в год</t>
  </si>
  <si>
    <t>Доля музеев, имеющих сайт в информационно-телекоммуникационной сети «Интернет»</t>
  </si>
  <si>
    <t>Объем передвижного фонда музеев для экспонирования произведений культуры и искусства</t>
  </si>
  <si>
    <t>Количество виртуальных музеев, созданных при поддержке бюджета УР</t>
  </si>
  <si>
    <t>Увеличение выставочных проектов в процентах к предыдущему году</t>
  </si>
  <si>
    <t>Кол-во экскурсий, мероприятий, проводимых музеем в год</t>
  </si>
  <si>
    <t xml:space="preserve">Количество национальных коллективов самодеятельного народного творчества </t>
  </si>
  <si>
    <t>Доля руководителей и специалистов отрасли, прошедших аттестацию, переподготовку и повышение квалификации в общей численности специалистов отрасли</t>
  </si>
  <si>
    <t>Доля руководителей и специалистов отрасли в возрасте до 30 лет в общей численности специалистов отрасли</t>
  </si>
  <si>
    <t>Объем туристического потока</t>
  </si>
  <si>
    <t>тыс. чел</t>
  </si>
  <si>
    <t xml:space="preserve">Количество туристов, размещенных в коллективных средствах размещения </t>
  </si>
  <si>
    <t>Объем инвестиций в основной капитал коллективных средств размещения</t>
  </si>
  <si>
    <t>млн. рублей</t>
  </si>
  <si>
    <t>Объем платных туристических услуг, оказываемых населению</t>
  </si>
  <si>
    <t>Объем платных услуг гостиниц и аналогичных средств размещения</t>
  </si>
  <si>
    <t>Форма 5</t>
  </si>
  <si>
    <t>Обновление базы технического оснащения современными средствами обслуживания</t>
  </si>
  <si>
    <t>Факт на начало отчетного периода</t>
  </si>
  <si>
    <t>План на конец отчетного периода</t>
  </si>
  <si>
    <t>Факт на конец отчетного периода</t>
  </si>
  <si>
    <t xml:space="preserve">Относительное отклонение факта от плана </t>
  </si>
  <si>
    <t>%</t>
  </si>
  <si>
    <t>Темп роста к уровню прошлого года</t>
  </si>
  <si>
    <t>Подпрограмма «Гармонизация межэтнических отношений, профилактика экстремизма и терроризма»</t>
  </si>
  <si>
    <t>Количество национально-культурных объединений, осуществляющих свою деятельность на территории МО «Город Воткинск»</t>
  </si>
  <si>
    <t>Охват населения национально-культурными мероприятиями, с целью гармонизации межэтнических отношений, профилактики экстремизма и терроризма.</t>
  </si>
  <si>
    <t>Подпрограмма «Создание условий для реализации программы «Развитие культуры на 2015-2021 годы»</t>
  </si>
  <si>
    <t>Подпрограмма «Развитие туризма на 2016-2021 годы»</t>
  </si>
  <si>
    <t>Значения показателей (индикаторов) в рамках реализации Муниципальной программы указаны в Форме 5.</t>
  </si>
  <si>
    <t>Ежеквартальные проверки выполнения муниципальных заданий учреждений, своевременная сдача финансовых отчетов</t>
  </si>
  <si>
    <t xml:space="preserve">Форма 6.                                       </t>
  </si>
  <si>
    <t>Вид правового акта</t>
  </si>
  <si>
    <t>Дата принятия</t>
  </si>
  <si>
    <t>Номер</t>
  </si>
  <si>
    <t>Суть изменений (краткое изложение)</t>
  </si>
  <si>
    <t>Гармонизация межэтнических отношений, профилактика экстремизма и терроризма</t>
  </si>
  <si>
    <t>Подпрограмма « Гармонизация межэтнических отношений, профилактика экстремизма и терроризма»</t>
  </si>
  <si>
    <t>Количество записей в электронном каталоге</t>
  </si>
  <si>
    <t xml:space="preserve">Постановление Администрации города Воткинска "О внесении изменений в муниципальную программу муниципального образования "Город Воткинск" "Развитие культуры на 2015-2020 годы"
</t>
  </si>
  <si>
    <t>Формирование, учет, изучение, обеспечение физического сохранения  и безопасности фондов библиотеки.</t>
  </si>
  <si>
    <r>
      <t xml:space="preserve">                                 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  <charset val="204"/>
      </rPr>
      <t>УТВЕРЖДАЮ:
        Зам. Главы Администрации 
           по социальным вопросам 
 __________ Ж.А. Александрова</t>
    </r>
    <r>
      <rPr>
        <sz val="12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</t>
    </r>
  </si>
  <si>
    <t>Уплата налога на имущество организаций МБУ «ЦБС» г.Воткинска, земельного налога</t>
  </si>
  <si>
    <t>Уплата налога на имущество организаций, земельного налога.</t>
  </si>
  <si>
    <t>Материалы по теме выкладываются на официальном сайте Администрации города Воткинска в разделе «Новости» и сайте городов «Галактики П.И. Чайковского». Материалы нового турмаршрута «Ёлка с Чайковским» выложены в соц.сетях.
Готовится новый раздаточно-информационный материал  по т/маршрутам города  для туроператоров, школ города и воткинского райтона.</t>
  </si>
  <si>
    <t>В отрасли отмечается "старение" кадров. Необходима разработка плана мероприятий  по решению проблемы.</t>
  </si>
  <si>
    <r>
      <rPr>
        <b/>
        <sz val="12"/>
        <color theme="1"/>
        <rFont val="Times New Roman"/>
        <family val="1"/>
        <charset val="204"/>
      </rPr>
      <t>Отчет о реализации муниципальной программы 
«Развитие культуры на 2015-2021 г.г.»
по состоянию на  01.07.2019 г.</t>
    </r>
    <r>
      <rPr>
        <sz val="11"/>
        <color theme="1"/>
        <rFont val="Calibri"/>
        <family val="2"/>
        <scheme val="minor"/>
      </rPr>
      <t xml:space="preserve">
</t>
    </r>
  </si>
  <si>
    <t>за 6 мес 2019 год</t>
  </si>
  <si>
    <t>0310161610</t>
  </si>
  <si>
    <t>0310200310</t>
  </si>
  <si>
    <t>0320200310</t>
  </si>
  <si>
    <t>0320361600</t>
  </si>
  <si>
    <t>Реализация установленных полномочий (функций) Управления культуры, спорта  и молодежной политики Администрации города Воткинска. Организация управления программой  "Развитие культуры на 2015-2020 годы"</t>
  </si>
  <si>
    <t>Создание условий для реализации муниципальной программы "Развитие культуры на 2015-2020 годы"</t>
  </si>
  <si>
    <t xml:space="preserve"> 2019 год</t>
  </si>
  <si>
    <t>1-е полугодие 2019</t>
  </si>
  <si>
    <t>(за 2018 год)</t>
  </si>
  <si>
    <t>(План на  2019 год)</t>
  </si>
  <si>
    <t>(факт за 1-е полугодие 2019 год)</t>
  </si>
  <si>
    <t>Плановый показатель с 2019 года исключен из Государственной целевой программы "Культура Удмуртии на 2013-2020 годы" и не высчитывается</t>
  </si>
  <si>
    <t xml:space="preserve">В стационаре – 120 750 чел.
Вне стационара – 14 175 чел. </t>
  </si>
  <si>
    <t>Итого: 134 925 чел.</t>
  </si>
  <si>
    <t>Поступления книг и периодических изданий – 750 единиц</t>
  </si>
  <si>
    <t>Обработано и созданы записи в электронный каталог – 750 документов</t>
  </si>
  <si>
    <t>За 1-е полугодие 2019 года крепление МТО не производилось</t>
  </si>
  <si>
    <t xml:space="preserve">3 массовых городских мероприятия в рамках событийного календаря:  
- Широкая Масленница; 
- День с Чайковским; 
- Мелодии лета;
финансируются через подпрограмму «Развитие туризма»
</t>
  </si>
  <si>
    <t>Муниципальные задания выполнены в полном объеме. Проведено 213 мероприятий.</t>
  </si>
  <si>
    <t>8 учреждений культуры приняли участие/ являлись соорганизаторами  городских мероприятий, согласно плану основных мероприятий на 2019 год.</t>
  </si>
  <si>
    <t xml:space="preserve"> в стационарных условиях – 1507 ед;
 вне стационара – 674 ед; 
 Итого: 2181 ед.
</t>
  </si>
  <si>
    <t xml:space="preserve">в стационарных условиях – 19 ед;
  вне стационарных условиях – 16 ед;  
удаленно, через сеть «Интернет» (виртуальные выставки) - 4 ед.
Итого: 39 ед.
</t>
  </si>
  <si>
    <t>Приняты и поставлены на учет  в фонды музея - 152 ед.хр.</t>
  </si>
  <si>
    <t>Мониторинг проводится в течение года, результаты формируются и освещаются в годовом отчете.</t>
  </si>
  <si>
    <t xml:space="preserve">  73 клубных формирования -  1893 человека;        сохранность -100 %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</si>
  <si>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Проведены национальные праздники и мероприятия: «Звени удмуртская песня», «Широкая Масленица», «Гуждор», «Сабантуй».</t>
  </si>
  <si>
    <t xml:space="preserve">Реализует свою деятельность 5 клубных формирования по декоративно-прикладному творчеству, в них занимается 103 человека.   МАУК «Сад им.П.И. Чайковского» совместно с Удмуртским региональным общественным движением молодежи «Поколение NEXT» реализован грантовый проект "Зарни Шыкыс" (Золотой сундук) - сокровищница ремесел удмуртов города Воткинска, направленный на сохранение и развитие народного ткачества  с использованием современных технологий и традиций воткинских мастериц через создание обучающей площадки </t>
  </si>
  <si>
    <t>Библиотечно- информационное обслуживание населения</t>
  </si>
  <si>
    <t>Формирование, учет, изучение физического сохранения и безопасности фондов библиотек</t>
  </si>
  <si>
    <t>Показ кинофильмов</t>
  </si>
  <si>
    <t>Количество поставленных на учет предметов</t>
  </si>
  <si>
    <t>Количество киносеансов</t>
  </si>
  <si>
    <t>Организация и проведение культурно-массовых мероприятий</t>
  </si>
  <si>
    <t>Количество мероприятий</t>
  </si>
  <si>
    <t xml:space="preserve">Результаты мониторинга удовлетворенности потребителей качеством предоставления услуг в сфере культуры предоставляются в конце года </t>
  </si>
  <si>
    <t>Данные уточняются по итогам года</t>
  </si>
  <si>
    <t>Изменения в части ресурсного обеспечения за счет средств бюджета МО «Город Воткинск», согласно выделенному бюджету на 2019 год.</t>
  </si>
  <si>
    <t>В целях актуализации содержательной части программы и в соответствии с рекомендациями Министерства культуры и Министерства национальной политики Удмуртской республики по привлечению к участию коллективов муниципального образования «Город Воткинск» в мероприятиях других городов и районов Удмуртской республики, внесены изменения в перечень основных мероприятий муниципальной программы.</t>
  </si>
  <si>
    <t xml:space="preserve">Постановление Администрации города Воткинска "О внесении изменений в муниципальную Программу "Развитие культуры на 
2015-2021 годы», утвержденную постановлением Администрации 
города Воткинска от 07.10.2014 № 2250"
</t>
  </si>
  <si>
    <t>Публичный показ музейных предметов</t>
  </si>
  <si>
    <t xml:space="preserve">Количество музейных предметов основного фонда, опубликованных на экспозициях и выставках </t>
  </si>
  <si>
    <t>Обновления базы технического оснащения современными средствами обслуживания в первом полугодии не производилось</t>
  </si>
  <si>
    <t>Соотношение средней заработной платы работников учреждений культуры города Воткинска к средней заработной плате работников учреждений культуры в Удмуртской Республики</t>
  </si>
  <si>
    <t>достижение планового показателя планирется к концу года</t>
  </si>
  <si>
    <t>Отчет о достигнутых целевых показателях (индикаторов) муниципальной программы по состоянию на 01.07.2019</t>
  </si>
  <si>
    <t>"Развитие культуры на 2015-2021 годы"</t>
  </si>
  <si>
    <t>муниципальными учреждениями по муниципальной программе "Развитие культуры на 2015-2021 годы"</t>
  </si>
  <si>
    <t>по состоянию на 01.07.2019 год</t>
  </si>
  <si>
    <t xml:space="preserve">Отчет о выполнении основных мероприятий муниципальной программы "Развитие культуры на 2015-2021 годы"
по состоянию на 01.07.2019 год  </t>
  </si>
  <si>
    <t>Отчет о расходах на реализацию муницпальной программы "Развитие культуры 2015-2021 годы" за счет всех источников финансирования</t>
  </si>
  <si>
    <t>Капитальный, текущий  ремонт и реконструкция учреждений в отчетном периоде не проводились</t>
  </si>
  <si>
    <t>Сведения о внесенных за отчетный период изменениях в муниципальную программу "Развитие культуры 2015-2021 годы"</t>
  </si>
  <si>
    <t xml:space="preserve">Уровень удовлетворенности жителей муниципального образования «Город Воткинск» качеством предоставления услуг в сфере культуры  </t>
  </si>
  <si>
    <t>Проблема финансирования проведения реставрационных работ ОКН, находящихся в муниципальной собственности и внесенных в ЕГР ОКН РФ.</t>
  </si>
  <si>
    <t xml:space="preserve">Подготовлен запрос в Агентство по государственной охране  объектов культурного наследия УР запрос об оформлении охранных обязательств на ОКН – "Дом Быкова" (ул. Спорта,30), "Дом Граховых" (ул.Ленина, 31). Готовятся информационные материалы в республиканский электронный каталог ОКН (УР).
В адрес Агентства по гос.охране ОКН УР подготовлены заявления о включении ОКН "Нагорное клатбище" (ул.Пионеров,1) в ЕГР с участием краеведов города и специалистов ТГАСУ. 
Определяются организации на проведение ПИРов по ОКН «Обелиск героям, павшим в борьбе за Советскую власть» (Партизанская площадь, ул.8 Марта), "Дом Пьянкова". </t>
  </si>
  <si>
    <t xml:space="preserve">Проблема финансирования ПИРов по ОКН «Обелиск героям, павшим в борьбе за Советскую власть» (Партизанская площадь, ул.8 Марта), "Дом Пьянкова".  </t>
  </si>
  <si>
    <t>Благоустройство и ремонт памятников, посвященных В.О.В., осуществляется индивидуальными предпринимателями и организациями. Направлено обращение в адрес руководителя ПСО №3 об установлении контроля по соблюдению порядка на территории, премыкающей к базе ПСО №3, где установлен памятник "Якорь".</t>
  </si>
  <si>
    <t xml:space="preserve">Продолжаются реконструкционные работы по благоустройству набережной Воткинского пруда от ДК «Юбилейный» в сторону дамбы. 
</t>
  </si>
  <si>
    <t xml:space="preserve">Ведется работа по реализации совместного проекта администрации города и бизнеса «Парк Петра Ильича Чайковского «Времена года». Разработаны предложения о включении Воткинска в программу тура "Удмуртия ЗАВОДит". Посещение Музея-усадьбы П.И. Чайковского стало частью программного тура "Удмуртия ЗАВОДит" </t>
  </si>
  <si>
    <t xml:space="preserve">Материалы  по развитию туризма в городе  передаются для размещения на официальном сайте города –votkinsk.ru - и соцсетях. Приглашения по участию в событийных мероприятиях г.Воткинска размещались на сайтах МО УР и городов "Галактики П.И. Чайковского" </t>
  </si>
  <si>
    <t>Открыта гостиница "Центральная" на 16 номеров (в историческом центре города)</t>
  </si>
  <si>
    <t xml:space="preserve">Состоялось организационное совещание по разработке тур.продукта "Ёлка с Чайковским". Материалы для туроператоров УР должны быть подготовлены в октябрю 2019 года. 
Разрабатываемый тур.марштур для пожилых людей будет представлен туроператорам УР. </t>
  </si>
  <si>
    <t>Участие в окружном (ПФО) этапе Всероссийского конкурса "Туристический сувенир" (выход в финал) - "Литое блюдо, изготовленное в 1887 г. к 125-летию Воткинского завода"</t>
  </si>
  <si>
    <t xml:space="preserve">Продолжают действовать договоры о культурном сотрудничестве с городами городами-партнерами (Галактика городов П.И. Чайковского): г.Чайковский, г. Клин. 
Согласно договору о сотрудничестве воткинского лицея и гимназии (Словакия) развиваются формы образовательного туризма.
Участие делегации города Чайковский в народном празднике "День с Чайковским" (11 мая) </t>
  </si>
  <si>
    <t>Мероприятия проводятся согласно Календарю  событийных мероприятий г.Воткинска, включены в календарь событийных мероприятий УР. Направлены предложения г.Воткинска в МК УР и МЭ УР о включении событийных мероприятий г.Воткинска в республиканский календарь событийных мероприятий на 2020 г.</t>
  </si>
  <si>
    <t>Туроператорам ООО "Экспресс-тур" и Музеем-усадьбой П.И. Чайковского разработан тур "Пленер на родине П.И. Чайковского" для учащихся ДШИ (еженедельно, с мая по сентябрь, тур - 3 дня).</t>
  </si>
  <si>
    <r>
      <t>Подпрограмма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«Организация досуга и предоставление услуг организаций культуры доступа к музейным фондам»</t>
    </r>
  </si>
  <si>
    <r>
      <t>Капитальный, текущий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ремонт и реконструкция учреждений</t>
    </r>
  </si>
  <si>
    <t>В оформлении городского праздника «День с Чайковским» традиционно используется бело-салатовая цветовая гамма. Единой цветовой гаммой «Ёлки с Чайковским» стали бордовый, бежевый и золотистый тона. 
Продолжается реконструкция набережной воткинского пруда согласно проекта "Сохранение и развитие исторического центра Воткинска" - от ДК "Юдилейный" в сторону дамбы - в едином стиле.</t>
  </si>
  <si>
    <r>
      <t xml:space="preserve">Код </t>
    </r>
    <r>
      <rPr>
        <sz val="9"/>
        <color theme="1"/>
        <rFont val="Calibri"/>
        <family val="2"/>
        <scheme val="minor"/>
      </rPr>
      <t>аналитической программной классификации</t>
    </r>
  </si>
  <si>
    <r>
      <t>Доля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Times New Roman"/>
        <family val="1"/>
        <charset val="204"/>
      </rPr>
      <t>объектов культурного наследия, находящихся в муниципальной собственности и требующих консервации или реставрации в общем количестве объектов культурного наследия, находящихся в муниципальной собственности.</t>
    </r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</si>
</sst>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.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342">
    <xf numFmtId="0" fontId="0" fillId="0" borderId="0" xfId="0"/>
    <xf numFmtId="0" fontId="5" fillId="0" borderId="0" xfId="0" applyFont="1" applyFill="1"/>
    <xf numFmtId="0" fontId="6" fillId="0" borderId="0" xfId="0" applyFont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7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vertical="center"/>
    </xf>
    <xf numFmtId="165" fontId="16" fillId="0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 inden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49" fontId="8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25" fillId="0" borderId="1" xfId="0" applyFont="1" applyBorder="1" applyAlignment="1"/>
    <xf numFmtId="49" fontId="2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/>
    <xf numFmtId="165" fontId="4" fillId="0" borderId="0" xfId="0" applyNumberFormat="1" applyFont="1"/>
    <xf numFmtId="0" fontId="26" fillId="0" borderId="0" xfId="0" applyFont="1"/>
    <xf numFmtId="165" fontId="24" fillId="2" borderId="0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5" fontId="16" fillId="2" borderId="0" xfId="0" applyNumberFormat="1" applyFont="1" applyFill="1" applyBorder="1" applyAlignment="1">
      <alignment vertical="center"/>
    </xf>
    <xf numFmtId="0" fontId="29" fillId="0" borderId="0" xfId="0" applyFont="1"/>
    <xf numFmtId="165" fontId="16" fillId="2" borderId="8" xfId="0" applyNumberFormat="1" applyFont="1" applyFill="1" applyBorder="1" applyAlignment="1">
      <alignment vertical="center"/>
    </xf>
    <xf numFmtId="165" fontId="17" fillId="2" borderId="0" xfId="0" applyNumberFormat="1" applyFont="1" applyFill="1" applyBorder="1" applyAlignment="1">
      <alignment vertical="center"/>
    </xf>
    <xf numFmtId="0" fontId="30" fillId="0" borderId="0" xfId="0" applyFont="1"/>
    <xf numFmtId="0" fontId="31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/>
    </xf>
    <xf numFmtId="49" fontId="28" fillId="0" borderId="1" xfId="0" applyNumberFormat="1" applyFont="1" applyBorder="1"/>
    <xf numFmtId="0" fontId="28" fillId="0" borderId="1" xfId="0" applyFont="1" applyBorder="1"/>
    <xf numFmtId="49" fontId="14" fillId="0" borderId="1" xfId="1" applyNumberFormat="1" applyFont="1" applyFill="1" applyBorder="1" applyAlignment="1">
      <alignment horizontal="center" vertical="top"/>
    </xf>
    <xf numFmtId="0" fontId="28" fillId="0" borderId="0" xfId="0" applyFont="1" applyAlignment="1">
      <alignment vertical="center" wrapText="1"/>
    </xf>
    <xf numFmtId="49" fontId="31" fillId="0" borderId="1" xfId="1" applyNumberFormat="1" applyFont="1" applyFill="1" applyBorder="1" applyAlignment="1">
      <alignment horizontal="center" vertical="top"/>
    </xf>
    <xf numFmtId="0" fontId="31" fillId="0" borderId="5" xfId="0" applyFont="1" applyFill="1" applyBorder="1" applyAlignment="1">
      <alignment vertical="top" wrapText="1"/>
    </xf>
    <xf numFmtId="0" fontId="28" fillId="0" borderId="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top"/>
    </xf>
    <xf numFmtId="166" fontId="31" fillId="0" borderId="1" xfId="0" applyNumberFormat="1" applyFont="1" applyFill="1" applyBorder="1" applyAlignment="1">
      <alignment vertical="center"/>
    </xf>
    <xf numFmtId="166" fontId="14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top"/>
    </xf>
    <xf numFmtId="0" fontId="33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left" indent="15"/>
    </xf>
    <xf numFmtId="0" fontId="34" fillId="0" borderId="0" xfId="0" applyFont="1"/>
    <xf numFmtId="0" fontId="18" fillId="0" borderId="0" xfId="0" applyFont="1"/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/>
    <xf numFmtId="0" fontId="3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14" fillId="0" borderId="5" xfId="0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49" fontId="31" fillId="0" borderId="1" xfId="0" applyNumberFormat="1" applyFont="1" applyFill="1" applyBorder="1" applyAlignment="1">
      <alignment horizontal="center" vertical="top"/>
    </xf>
    <xf numFmtId="49" fontId="31" fillId="0" borderId="5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0" fontId="0" fillId="0" borderId="0" xfId="0" applyFont="1"/>
    <xf numFmtId="0" fontId="14" fillId="0" borderId="1" xfId="0" applyFont="1" applyFill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14" fillId="0" borderId="1" xfId="0" applyNumberFormat="1" applyFont="1" applyFill="1" applyBorder="1" applyAlignment="1">
      <alignment vertical="center" wrapText="1"/>
    </xf>
    <xf numFmtId="165" fontId="31" fillId="0" borderId="1" xfId="0" applyNumberFormat="1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vertical="center"/>
    </xf>
    <xf numFmtId="165" fontId="31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165" fontId="14" fillId="0" borderId="1" xfId="0" applyNumberFormat="1" applyFont="1" applyFill="1" applyBorder="1" applyAlignment="1">
      <alignment vertical="center"/>
    </xf>
    <xf numFmtId="49" fontId="28" fillId="0" borderId="1" xfId="0" applyNumberFormat="1" applyFont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49" fontId="7" fillId="0" borderId="6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/>
    </xf>
    <xf numFmtId="165" fontId="7" fillId="2" borderId="1" xfId="0" applyNumberFormat="1" applyFont="1" applyFill="1" applyBorder="1" applyAlignment="1">
      <alignment horizontal="center" vertical="top"/>
    </xf>
    <xf numFmtId="166" fontId="7" fillId="2" borderId="1" xfId="0" applyNumberFormat="1" applyFont="1" applyFill="1" applyBorder="1" applyAlignment="1">
      <alignment vertical="top"/>
    </xf>
    <xf numFmtId="3" fontId="7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0" fontId="33" fillId="0" borderId="1" xfId="0" applyFont="1" applyBorder="1" applyAlignment="1">
      <alignment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8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31" fillId="0" borderId="5" xfId="0" applyNumberFormat="1" applyFont="1" applyFill="1" applyBorder="1" applyAlignment="1">
      <alignment horizontal="center" vertical="top"/>
    </xf>
    <xf numFmtId="49" fontId="31" fillId="0" borderId="6" xfId="0" applyNumberFormat="1" applyFont="1" applyFill="1" applyBorder="1" applyAlignment="1">
      <alignment horizontal="center" vertical="top"/>
    </xf>
    <xf numFmtId="49" fontId="14" fillId="0" borderId="5" xfId="0" applyNumberFormat="1" applyFont="1" applyFill="1" applyBorder="1" applyAlignment="1">
      <alignment horizontal="center" vertical="top"/>
    </xf>
    <xf numFmtId="49" fontId="14" fillId="0" borderId="6" xfId="0" applyNumberFormat="1" applyFont="1" applyFill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49" fontId="31" fillId="0" borderId="1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164" fontId="14" fillId="0" borderId="5" xfId="1" applyFont="1" applyFill="1" applyBorder="1" applyAlignment="1">
      <alignment horizontal="center" vertical="top"/>
    </xf>
    <xf numFmtId="164" fontId="14" fillId="0" borderId="6" xfId="1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49" fontId="14" fillId="0" borderId="7" xfId="0" applyNumberFormat="1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 wrapText="1"/>
    </xf>
    <xf numFmtId="0" fontId="23" fillId="0" borderId="0" xfId="0" applyFont="1" applyAlignment="1"/>
    <xf numFmtId="0" fontId="27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2" fillId="0" borderId="0" xfId="0" applyFont="1"/>
    <xf numFmtId="0" fontId="34" fillId="0" borderId="0" xfId="0" applyFont="1"/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horizontal="center" vertical="top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justify"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5" xfId="0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40" fillId="0" borderId="5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0" fontId="40" fillId="0" borderId="7" xfId="0" applyFont="1" applyBorder="1" applyAlignment="1">
      <alignment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justify" vertical="center" wrapText="1"/>
    </xf>
    <xf numFmtId="0" fontId="28" fillId="0" borderId="2" xfId="0" applyFont="1" applyBorder="1" applyAlignment="1">
      <alignment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9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6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38" fillId="0" borderId="0" xfId="0" applyFont="1"/>
    <xf numFmtId="0" fontId="25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/>
    <xf numFmtId="0" fontId="42" fillId="0" borderId="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38" fillId="0" borderId="5" xfId="0" applyFont="1" applyBorder="1"/>
    <xf numFmtId="0" fontId="39" fillId="0" borderId="5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/>
    </xf>
    <xf numFmtId="0" fontId="33" fillId="0" borderId="1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3" fillId="0" borderId="1" xfId="0" applyFont="1" applyBorder="1" applyAlignment="1">
      <alignment wrapText="1"/>
    </xf>
    <xf numFmtId="0" fontId="25" fillId="0" borderId="0" xfId="0" applyFont="1"/>
    <xf numFmtId="0" fontId="43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top" wrapText="1"/>
    </xf>
    <xf numFmtId="14" fontId="37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+&#1087;&#1086;+&#1087;&#1088;&#1086;&#1075;&#1088;&#1072;&#1084;&#1084;&#1077;%20&#1073;&#1091;&#1093;&#1075;&#1072;&#1083;&#1090;&#1077;&#1088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4"/>
      <sheetName val="Форма 1"/>
      <sheetName val="Форма 2"/>
    </sheetNames>
    <sheetDataSet>
      <sheetData sheetId="0" refreshError="1"/>
      <sheetData sheetId="1">
        <row r="11">
          <cell r="N11">
            <v>28247.200000000001</v>
          </cell>
          <cell r="O11">
            <v>14033.5</v>
          </cell>
        </row>
        <row r="12">
          <cell r="N12">
            <v>125.1</v>
          </cell>
          <cell r="O12">
            <v>36</v>
          </cell>
        </row>
        <row r="13">
          <cell r="N13">
            <v>82.6</v>
          </cell>
          <cell r="O13">
            <v>0</v>
          </cell>
        </row>
        <row r="14">
          <cell r="N14">
            <v>30</v>
          </cell>
          <cell r="O14">
            <v>30</v>
          </cell>
        </row>
        <row r="15">
          <cell r="N15">
            <v>66.8</v>
          </cell>
          <cell r="O15">
            <v>32.700000000000003</v>
          </cell>
        </row>
        <row r="16">
          <cell r="N16">
            <v>94531.199999999997</v>
          </cell>
          <cell r="O16">
            <v>42198.399999999994</v>
          </cell>
        </row>
        <row r="21">
          <cell r="N21">
            <v>30</v>
          </cell>
          <cell r="O21">
            <v>30</v>
          </cell>
        </row>
        <row r="25">
          <cell r="M25">
            <v>50</v>
          </cell>
        </row>
        <row r="26">
          <cell r="O26">
            <v>4.5</v>
          </cell>
        </row>
        <row r="28">
          <cell r="N28">
            <v>19915.8</v>
          </cell>
          <cell r="O28">
            <v>8676.5</v>
          </cell>
        </row>
        <row r="32">
          <cell r="N32">
            <v>1160</v>
          </cell>
          <cell r="O32">
            <v>595.5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5"/>
  <sheetViews>
    <sheetView view="pageBreakPreview" zoomScale="86" zoomScaleSheetLayoutView="86" workbookViewId="0">
      <selection activeCell="J12" sqref="J12"/>
    </sheetView>
  </sheetViews>
  <sheetFormatPr defaultRowHeight="15"/>
  <cols>
    <col min="10" max="10" width="8" customWidth="1"/>
  </cols>
  <sheetData>
    <row r="1" spans="1:14" ht="15.75">
      <c r="A1" s="55"/>
    </row>
    <row r="2" spans="1:14" ht="15.75">
      <c r="A2" s="55"/>
      <c r="K2" s="130" t="s">
        <v>334</v>
      </c>
      <c r="L2" s="131"/>
      <c r="M2" s="131"/>
      <c r="N2" s="131"/>
    </row>
    <row r="3" spans="1:14" ht="15.75">
      <c r="A3" s="57"/>
      <c r="K3" s="131"/>
      <c r="L3" s="131"/>
      <c r="M3" s="131"/>
      <c r="N3" s="131"/>
    </row>
    <row r="4" spans="1:14" ht="15.75">
      <c r="A4" s="58"/>
      <c r="K4" s="131"/>
      <c r="L4" s="131"/>
      <c r="M4" s="131"/>
      <c r="N4" s="131"/>
    </row>
    <row r="5" spans="1:14" ht="42.75" customHeight="1">
      <c r="A5" s="59"/>
      <c r="K5" s="131"/>
      <c r="L5" s="131"/>
      <c r="M5" s="131"/>
      <c r="N5" s="131"/>
    </row>
    <row r="6" spans="1:14" ht="15.75">
      <c r="A6" s="59"/>
    </row>
    <row r="7" spans="1:14" ht="73.5" customHeight="1">
      <c r="A7" s="59"/>
    </row>
    <row r="8" spans="1:14" ht="65.25" customHeight="1">
      <c r="A8" s="59"/>
      <c r="B8" s="132" t="s">
        <v>339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4" ht="15.75">
      <c r="A9" s="59"/>
    </row>
    <row r="10" spans="1:14" ht="15.75">
      <c r="A10" s="58"/>
    </row>
    <row r="11" spans="1:14" ht="15.75">
      <c r="A11" s="58"/>
    </row>
    <row r="12" spans="1:14" ht="15.75">
      <c r="A12" s="58"/>
    </row>
    <row r="13" spans="1:14" ht="15.75">
      <c r="A13" s="58"/>
    </row>
    <row r="14" spans="1:14" ht="15.75">
      <c r="J14" s="56"/>
    </row>
    <row r="15" spans="1:14" ht="15.75">
      <c r="A15" s="58"/>
    </row>
  </sheetData>
  <mergeCells count="2">
    <mergeCell ref="K2:N5"/>
    <mergeCell ref="B8:L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37"/>
  <sheetViews>
    <sheetView view="pageBreakPreview" topLeftCell="A28" zoomScale="80" zoomScaleSheetLayoutView="80" workbookViewId="0">
      <selection activeCell="F25" sqref="F25"/>
    </sheetView>
  </sheetViews>
  <sheetFormatPr defaultRowHeight="15"/>
  <cols>
    <col min="1" max="2" width="4.5703125" customWidth="1"/>
    <col min="3" max="3" width="4.42578125" customWidth="1"/>
    <col min="4" max="5" width="3.28515625" customWidth="1"/>
    <col min="6" max="6" width="35.7109375" customWidth="1"/>
    <col min="7" max="7" width="23" customWidth="1"/>
    <col min="8" max="8" width="6.7109375" customWidth="1"/>
    <col min="9" max="10" width="4" customWidth="1"/>
    <col min="11" max="11" width="13.28515625" customWidth="1"/>
    <col min="12" max="12" width="6.7109375" customWidth="1"/>
    <col min="13" max="13" width="17" customWidth="1"/>
    <col min="14" max="14" width="15.42578125" customWidth="1"/>
    <col min="15" max="15" width="15.7109375" customWidth="1"/>
    <col min="16" max="16" width="13.140625" customWidth="1"/>
    <col min="17" max="17" width="15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21" ht="18.75">
      <c r="A1" s="160"/>
      <c r="B1" s="160"/>
      <c r="C1" s="160"/>
      <c r="D1" s="160"/>
      <c r="E1" s="160"/>
      <c r="F1" s="160"/>
      <c r="G1" s="77"/>
      <c r="H1" s="77"/>
      <c r="I1" s="77"/>
      <c r="J1" s="77"/>
      <c r="K1" s="77"/>
      <c r="L1" s="77"/>
      <c r="M1" s="78"/>
      <c r="N1" s="77"/>
      <c r="O1" s="77"/>
      <c r="P1" s="77"/>
      <c r="Q1" s="79"/>
    </row>
    <row r="2" spans="1:21" ht="47.25" customHeight="1">
      <c r="A2" s="161" t="s">
        <v>53</v>
      </c>
      <c r="B2" s="161"/>
      <c r="C2" s="161"/>
      <c r="D2" s="161"/>
      <c r="E2" s="161"/>
      <c r="F2" s="161"/>
      <c r="G2" s="5"/>
      <c r="H2" s="5"/>
      <c r="I2" s="5"/>
      <c r="J2" s="5"/>
      <c r="K2" s="5"/>
      <c r="L2" s="5"/>
      <c r="M2" s="6"/>
      <c r="N2" s="5"/>
      <c r="O2" s="5"/>
      <c r="P2" s="5"/>
      <c r="Q2" s="7"/>
    </row>
    <row r="3" spans="1:21" ht="33.75" customHeight="1">
      <c r="A3" s="162" t="s">
        <v>54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21" ht="18.75">
      <c r="A4" s="22"/>
      <c r="B4" s="23"/>
      <c r="C4" s="23"/>
      <c r="D4" s="23"/>
      <c r="E4" s="164" t="s">
        <v>340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23"/>
    </row>
    <row r="5" spans="1:21" ht="20.25" customHeight="1">
      <c r="A5" s="1"/>
      <c r="B5" s="1"/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1" ht="89.25" customHeight="1">
      <c r="A6" s="165" t="s">
        <v>0</v>
      </c>
      <c r="B6" s="166"/>
      <c r="C6" s="166"/>
      <c r="D6" s="166"/>
      <c r="E6" s="167"/>
      <c r="F6" s="168" t="s">
        <v>24</v>
      </c>
      <c r="G6" s="168" t="s">
        <v>25</v>
      </c>
      <c r="H6" s="168" t="s">
        <v>26</v>
      </c>
      <c r="I6" s="168"/>
      <c r="J6" s="168"/>
      <c r="K6" s="168"/>
      <c r="L6" s="168"/>
      <c r="M6" s="165" t="s">
        <v>27</v>
      </c>
      <c r="N6" s="166"/>
      <c r="O6" s="166"/>
      <c r="P6" s="168" t="s">
        <v>56</v>
      </c>
      <c r="Q6" s="168"/>
    </row>
    <row r="7" spans="1:21" ht="99" customHeight="1">
      <c r="A7" s="72" t="s">
        <v>5</v>
      </c>
      <c r="B7" s="72" t="s">
        <v>6</v>
      </c>
      <c r="C7" s="72" t="s">
        <v>28</v>
      </c>
      <c r="D7" s="72" t="s">
        <v>29</v>
      </c>
      <c r="E7" s="72" t="s">
        <v>55</v>
      </c>
      <c r="F7" s="169" t="s">
        <v>8</v>
      </c>
      <c r="G7" s="168"/>
      <c r="H7" s="72" t="s">
        <v>1</v>
      </c>
      <c r="I7" s="72" t="s">
        <v>30</v>
      </c>
      <c r="J7" s="72" t="s">
        <v>31</v>
      </c>
      <c r="K7" s="72" t="s">
        <v>32</v>
      </c>
      <c r="L7" s="72" t="s">
        <v>33</v>
      </c>
      <c r="M7" s="72" t="s">
        <v>110</v>
      </c>
      <c r="N7" s="72" t="s">
        <v>111</v>
      </c>
      <c r="O7" s="72" t="s">
        <v>57</v>
      </c>
      <c r="P7" s="72" t="s">
        <v>112</v>
      </c>
      <c r="Q7" s="72" t="s">
        <v>113</v>
      </c>
    </row>
    <row r="8" spans="1:21" ht="23.25" customHeight="1">
      <c r="A8" s="140" t="s">
        <v>9</v>
      </c>
      <c r="B8" s="140" t="s">
        <v>11</v>
      </c>
      <c r="C8" s="152"/>
      <c r="D8" s="152"/>
      <c r="E8" s="152"/>
      <c r="F8" s="158" t="s">
        <v>34</v>
      </c>
      <c r="G8" s="40" t="s">
        <v>35</v>
      </c>
      <c r="H8" s="85"/>
      <c r="I8" s="85"/>
      <c r="J8" s="85"/>
      <c r="K8" s="85"/>
      <c r="L8" s="85"/>
      <c r="M8" s="86">
        <f>M9</f>
        <v>139898.9</v>
      </c>
      <c r="N8" s="86">
        <f t="shared" ref="N8:O8" si="0">N9</f>
        <v>144208.69999999998</v>
      </c>
      <c r="O8" s="86">
        <f t="shared" si="0"/>
        <v>65607.099999999991</v>
      </c>
      <c r="P8" s="87">
        <f>O8/M8*100</f>
        <v>46.896079954881699</v>
      </c>
      <c r="Q8" s="87">
        <f>O8/N8*100</f>
        <v>45.494550606170087</v>
      </c>
    </row>
    <row r="9" spans="1:21" ht="78" customHeight="1">
      <c r="A9" s="140"/>
      <c r="B9" s="140"/>
      <c r="C9" s="153"/>
      <c r="D9" s="153"/>
      <c r="E9" s="153"/>
      <c r="F9" s="159"/>
      <c r="G9" s="40" t="s">
        <v>36</v>
      </c>
      <c r="H9" s="88">
        <v>938</v>
      </c>
      <c r="I9" s="88"/>
      <c r="J9" s="88"/>
      <c r="K9" s="88"/>
      <c r="L9" s="88"/>
      <c r="M9" s="86">
        <f>M10+M17+M28+M33+M26</f>
        <v>139898.9</v>
      </c>
      <c r="N9" s="86">
        <f>N10+N17+N28+N33+N26</f>
        <v>144208.69999999998</v>
      </c>
      <c r="O9" s="86">
        <f>O10+O17+O28+O33+O26</f>
        <v>65607.099999999991</v>
      </c>
      <c r="P9" s="86">
        <f t="shared" ref="P9:P35" si="1">O9/M9*100</f>
        <v>46.896079954881699</v>
      </c>
      <c r="Q9" s="86">
        <f t="shared" ref="Q9:Q35" si="2">O9/N9*100</f>
        <v>45.494550606170087</v>
      </c>
    </row>
    <row r="10" spans="1:21" ht="27" customHeight="1">
      <c r="A10" s="140" t="s">
        <v>9</v>
      </c>
      <c r="B10" s="140" t="s">
        <v>11</v>
      </c>
      <c r="C10" s="140"/>
      <c r="D10" s="140"/>
      <c r="E10" s="134"/>
      <c r="F10" s="155" t="s">
        <v>37</v>
      </c>
      <c r="G10" s="40" t="s">
        <v>35</v>
      </c>
      <c r="H10" s="89"/>
      <c r="I10" s="89"/>
      <c r="J10" s="89"/>
      <c r="K10" s="89"/>
      <c r="L10" s="89"/>
      <c r="M10" s="90">
        <f>M11</f>
        <v>28405.5</v>
      </c>
      <c r="N10" s="90">
        <f t="shared" ref="N10:O10" si="3">N11</f>
        <v>28551.699999999997</v>
      </c>
      <c r="O10" s="90">
        <f t="shared" si="3"/>
        <v>14132.2</v>
      </c>
      <c r="P10" s="87">
        <f t="shared" si="1"/>
        <v>49.751632606361447</v>
      </c>
      <c r="Q10" s="87">
        <f t="shared" si="2"/>
        <v>49.496877593978652</v>
      </c>
    </row>
    <row r="11" spans="1:21" ht="77.25" customHeight="1">
      <c r="A11" s="140"/>
      <c r="B11" s="140"/>
      <c r="C11" s="140"/>
      <c r="D11" s="140"/>
      <c r="E11" s="135"/>
      <c r="F11" s="155"/>
      <c r="G11" s="40" t="s">
        <v>38</v>
      </c>
      <c r="H11" s="89">
        <v>938</v>
      </c>
      <c r="I11" s="91"/>
      <c r="J11" s="91"/>
      <c r="K11" s="91"/>
      <c r="L11" s="91"/>
      <c r="M11" s="92">
        <f>SUM(M12:M16)</f>
        <v>28405.5</v>
      </c>
      <c r="N11" s="92">
        <f>SUM(N12:N16)</f>
        <v>28551.699999999997</v>
      </c>
      <c r="O11" s="92">
        <f>SUM(O12:O16)</f>
        <v>14132.2</v>
      </c>
      <c r="P11" s="87">
        <f t="shared" si="1"/>
        <v>49.751632606361447</v>
      </c>
      <c r="Q11" s="87">
        <f t="shared" si="2"/>
        <v>49.496877593978652</v>
      </c>
      <c r="U11" s="26"/>
    </row>
    <row r="12" spans="1:21" s="80" customFormat="1" ht="30.75" customHeight="1">
      <c r="A12" s="136" t="s">
        <v>9</v>
      </c>
      <c r="B12" s="136" t="s">
        <v>11</v>
      </c>
      <c r="C12" s="136" t="s">
        <v>40</v>
      </c>
      <c r="D12" s="136"/>
      <c r="E12" s="136"/>
      <c r="F12" s="149" t="s">
        <v>41</v>
      </c>
      <c r="G12" s="149" t="s">
        <v>36</v>
      </c>
      <c r="H12" s="91" t="s">
        <v>12</v>
      </c>
      <c r="I12" s="91" t="s">
        <v>39</v>
      </c>
      <c r="J12" s="91" t="s">
        <v>40</v>
      </c>
      <c r="K12" s="85" t="s">
        <v>118</v>
      </c>
      <c r="L12" s="91">
        <v>611</v>
      </c>
      <c r="M12" s="92">
        <v>28333.200000000001</v>
      </c>
      <c r="N12" s="92">
        <v>28247.200000000001</v>
      </c>
      <c r="O12" s="92">
        <v>14033.5</v>
      </c>
      <c r="P12" s="87">
        <f t="shared" si="1"/>
        <v>49.530233083449801</v>
      </c>
      <c r="Q12" s="87">
        <f t="shared" si="2"/>
        <v>49.681030332209922</v>
      </c>
    </row>
    <row r="13" spans="1:21" s="80" customFormat="1" ht="52.5" customHeight="1">
      <c r="A13" s="137"/>
      <c r="B13" s="137"/>
      <c r="C13" s="137"/>
      <c r="D13" s="137"/>
      <c r="E13" s="137"/>
      <c r="F13" s="150"/>
      <c r="G13" s="150"/>
      <c r="H13" s="91" t="s">
        <v>12</v>
      </c>
      <c r="I13" s="91" t="s">
        <v>39</v>
      </c>
      <c r="J13" s="91" t="s">
        <v>40</v>
      </c>
      <c r="K13" s="85" t="s">
        <v>341</v>
      </c>
      <c r="L13" s="91" t="s">
        <v>75</v>
      </c>
      <c r="M13" s="92">
        <v>40</v>
      </c>
      <c r="N13" s="92">
        <v>125.1</v>
      </c>
      <c r="O13" s="92">
        <v>36</v>
      </c>
      <c r="P13" s="87">
        <f t="shared" si="1"/>
        <v>90</v>
      </c>
      <c r="Q13" s="87">
        <f t="shared" si="2"/>
        <v>28.776978417266186</v>
      </c>
    </row>
    <row r="14" spans="1:21" s="80" customFormat="1" ht="75" customHeight="1">
      <c r="A14" s="66" t="s">
        <v>9</v>
      </c>
      <c r="B14" s="66" t="s">
        <v>11</v>
      </c>
      <c r="C14" s="66" t="s">
        <v>40</v>
      </c>
      <c r="D14" s="66"/>
      <c r="E14" s="66"/>
      <c r="F14" s="73" t="s">
        <v>76</v>
      </c>
      <c r="G14" s="65" t="s">
        <v>36</v>
      </c>
      <c r="H14" s="91" t="s">
        <v>12</v>
      </c>
      <c r="I14" s="91" t="s">
        <v>39</v>
      </c>
      <c r="J14" s="91" t="s">
        <v>40</v>
      </c>
      <c r="K14" s="91" t="s">
        <v>97</v>
      </c>
      <c r="L14" s="91" t="s">
        <v>75</v>
      </c>
      <c r="M14" s="92">
        <v>0</v>
      </c>
      <c r="N14" s="92">
        <v>82.6</v>
      </c>
      <c r="O14" s="92">
        <v>0</v>
      </c>
      <c r="P14" s="87">
        <v>0</v>
      </c>
      <c r="Q14" s="87">
        <f t="shared" si="2"/>
        <v>0</v>
      </c>
    </row>
    <row r="15" spans="1:21" s="80" customFormat="1" ht="90.75" customHeight="1">
      <c r="A15" s="67" t="s">
        <v>9</v>
      </c>
      <c r="B15" s="67" t="s">
        <v>11</v>
      </c>
      <c r="C15" s="67" t="s">
        <v>45</v>
      </c>
      <c r="D15" s="67"/>
      <c r="E15" s="67"/>
      <c r="F15" s="82" t="s">
        <v>148</v>
      </c>
      <c r="G15" s="65" t="s">
        <v>36</v>
      </c>
      <c r="H15" s="91" t="s">
        <v>12</v>
      </c>
      <c r="I15" s="91" t="s">
        <v>39</v>
      </c>
      <c r="J15" s="91" t="s">
        <v>40</v>
      </c>
      <c r="K15" s="91" t="s">
        <v>342</v>
      </c>
      <c r="L15" s="91" t="s">
        <v>75</v>
      </c>
      <c r="M15" s="92">
        <v>0</v>
      </c>
      <c r="N15" s="92">
        <v>30</v>
      </c>
      <c r="O15" s="92">
        <v>30</v>
      </c>
      <c r="P15" s="87">
        <v>0</v>
      </c>
      <c r="Q15" s="87">
        <f t="shared" si="2"/>
        <v>100</v>
      </c>
    </row>
    <row r="16" spans="1:21" s="80" customFormat="1" ht="82.5" customHeight="1">
      <c r="A16" s="41" t="s">
        <v>9</v>
      </c>
      <c r="B16" s="42" t="s">
        <v>11</v>
      </c>
      <c r="C16" s="42" t="s">
        <v>42</v>
      </c>
      <c r="D16" s="43"/>
      <c r="E16" s="43"/>
      <c r="F16" s="45" t="s">
        <v>116</v>
      </c>
      <c r="G16" s="81" t="s">
        <v>36</v>
      </c>
      <c r="H16" s="91" t="s">
        <v>12</v>
      </c>
      <c r="I16" s="91" t="s">
        <v>39</v>
      </c>
      <c r="J16" s="91" t="s">
        <v>40</v>
      </c>
      <c r="K16" s="93" t="s">
        <v>117</v>
      </c>
      <c r="L16" s="93" t="s">
        <v>75</v>
      </c>
      <c r="M16" s="92">
        <v>32.299999999999997</v>
      </c>
      <c r="N16" s="92">
        <v>66.8</v>
      </c>
      <c r="O16" s="92">
        <v>32.700000000000003</v>
      </c>
      <c r="P16" s="87">
        <f t="shared" si="1"/>
        <v>101.23839009287927</v>
      </c>
      <c r="Q16" s="87">
        <f t="shared" si="2"/>
        <v>48.952095808383241</v>
      </c>
    </row>
    <row r="17" spans="1:17" ht="33" customHeight="1">
      <c r="A17" s="140" t="s">
        <v>9</v>
      </c>
      <c r="B17" s="140" t="s">
        <v>15</v>
      </c>
      <c r="C17" s="143"/>
      <c r="D17" s="143"/>
      <c r="E17" s="136"/>
      <c r="F17" s="155" t="s">
        <v>43</v>
      </c>
      <c r="G17" s="40" t="s">
        <v>35</v>
      </c>
      <c r="H17" s="91"/>
      <c r="I17" s="91"/>
      <c r="J17" s="91"/>
      <c r="K17" s="49"/>
      <c r="L17" s="49"/>
      <c r="M17" s="90">
        <f>M18</f>
        <v>90227.6</v>
      </c>
      <c r="N17" s="90">
        <f t="shared" ref="N17:O17" si="4">N18</f>
        <v>94531.199999999997</v>
      </c>
      <c r="O17" s="90">
        <f t="shared" si="4"/>
        <v>42198.399999999994</v>
      </c>
      <c r="P17" s="87">
        <f t="shared" si="1"/>
        <v>46.768837916557679</v>
      </c>
      <c r="Q17" s="87">
        <f t="shared" si="2"/>
        <v>44.639653363122434</v>
      </c>
    </row>
    <row r="18" spans="1:17" ht="78.75" customHeight="1">
      <c r="A18" s="140"/>
      <c r="B18" s="140"/>
      <c r="C18" s="143"/>
      <c r="D18" s="143"/>
      <c r="E18" s="137"/>
      <c r="F18" s="155"/>
      <c r="G18" s="40" t="s">
        <v>36</v>
      </c>
      <c r="H18" s="89" t="s">
        <v>12</v>
      </c>
      <c r="I18" s="91"/>
      <c r="J18" s="91"/>
      <c r="K18" s="49"/>
      <c r="L18" s="49"/>
      <c r="M18" s="92">
        <f>SUM(M19:M25)</f>
        <v>90227.6</v>
      </c>
      <c r="N18" s="92">
        <f>SUM(N19:N25)</f>
        <v>94531.199999999997</v>
      </c>
      <c r="O18" s="92">
        <f>SUM(O19:O25)</f>
        <v>42198.399999999994</v>
      </c>
      <c r="P18" s="87">
        <f t="shared" si="1"/>
        <v>46.768837916557679</v>
      </c>
      <c r="Q18" s="87">
        <f t="shared" si="2"/>
        <v>44.639653363122434</v>
      </c>
    </row>
    <row r="19" spans="1:17" s="80" customFormat="1" ht="81.75" customHeight="1">
      <c r="A19" s="66" t="s">
        <v>9</v>
      </c>
      <c r="B19" s="66" t="s">
        <v>15</v>
      </c>
      <c r="C19" s="66" t="s">
        <v>40</v>
      </c>
      <c r="D19" s="66"/>
      <c r="E19" s="66"/>
      <c r="F19" s="73" t="s">
        <v>44</v>
      </c>
      <c r="G19" s="73" t="s">
        <v>36</v>
      </c>
      <c r="H19" s="91" t="s">
        <v>12</v>
      </c>
      <c r="I19" s="91" t="s">
        <v>39</v>
      </c>
      <c r="J19" s="91" t="s">
        <v>40</v>
      </c>
      <c r="K19" s="91" t="s">
        <v>84</v>
      </c>
      <c r="L19" s="94">
        <v>622</v>
      </c>
      <c r="M19" s="92">
        <v>300</v>
      </c>
      <c r="N19" s="92">
        <v>300</v>
      </c>
      <c r="O19" s="92">
        <v>121.4</v>
      </c>
      <c r="P19" s="87">
        <v>0</v>
      </c>
      <c r="Q19" s="87">
        <f t="shared" si="2"/>
        <v>40.466666666666669</v>
      </c>
    </row>
    <row r="20" spans="1:17" s="80" customFormat="1" ht="27" customHeight="1">
      <c r="A20" s="136" t="s">
        <v>9</v>
      </c>
      <c r="B20" s="136" t="s">
        <v>15</v>
      </c>
      <c r="C20" s="136" t="s">
        <v>45</v>
      </c>
      <c r="D20" s="136"/>
      <c r="E20" s="136"/>
      <c r="F20" s="144" t="s">
        <v>46</v>
      </c>
      <c r="G20" s="144" t="s">
        <v>36</v>
      </c>
      <c r="H20" s="49">
        <v>938</v>
      </c>
      <c r="I20" s="91" t="s">
        <v>39</v>
      </c>
      <c r="J20" s="91" t="s">
        <v>40</v>
      </c>
      <c r="K20" s="85" t="s">
        <v>119</v>
      </c>
      <c r="L20" s="85" t="s">
        <v>47</v>
      </c>
      <c r="M20" s="92">
        <v>81327.7</v>
      </c>
      <c r="N20" s="92">
        <v>81327.7</v>
      </c>
      <c r="O20" s="92">
        <v>38272.1</v>
      </c>
      <c r="P20" s="87">
        <f t="shared" ref="P20:P23" si="5">O20/M20*100</f>
        <v>47.059120078398877</v>
      </c>
      <c r="Q20" s="87">
        <f t="shared" si="2"/>
        <v>47.059120078398877</v>
      </c>
    </row>
    <row r="21" spans="1:17" s="80" customFormat="1" ht="33.75" customHeight="1">
      <c r="A21" s="151"/>
      <c r="B21" s="151"/>
      <c r="C21" s="151"/>
      <c r="D21" s="151"/>
      <c r="E21" s="151"/>
      <c r="F21" s="145"/>
      <c r="G21" s="145"/>
      <c r="H21" s="49">
        <v>938</v>
      </c>
      <c r="I21" s="91" t="s">
        <v>39</v>
      </c>
      <c r="J21" s="91" t="s">
        <v>40</v>
      </c>
      <c r="K21" s="85" t="s">
        <v>120</v>
      </c>
      <c r="L21" s="85" t="s">
        <v>105</v>
      </c>
      <c r="M21" s="92">
        <v>368</v>
      </c>
      <c r="N21" s="92">
        <v>368</v>
      </c>
      <c r="O21" s="92">
        <v>0</v>
      </c>
      <c r="P21" s="87">
        <f t="shared" si="5"/>
        <v>0</v>
      </c>
      <c r="Q21" s="87">
        <f t="shared" si="2"/>
        <v>0</v>
      </c>
    </row>
    <row r="22" spans="1:17" s="80" customFormat="1" ht="30" customHeight="1">
      <c r="A22" s="137"/>
      <c r="B22" s="137"/>
      <c r="C22" s="137"/>
      <c r="D22" s="137"/>
      <c r="E22" s="137"/>
      <c r="F22" s="146"/>
      <c r="G22" s="146"/>
      <c r="H22" s="49">
        <v>938</v>
      </c>
      <c r="I22" s="91" t="s">
        <v>39</v>
      </c>
      <c r="J22" s="91" t="s">
        <v>40</v>
      </c>
      <c r="K22" s="85" t="s">
        <v>343</v>
      </c>
      <c r="L22" s="85" t="s">
        <v>105</v>
      </c>
      <c r="M22" s="92">
        <v>0</v>
      </c>
      <c r="N22" s="92">
        <v>30</v>
      </c>
      <c r="O22" s="92">
        <v>30</v>
      </c>
      <c r="P22" s="87">
        <v>0</v>
      </c>
      <c r="Q22" s="87">
        <f t="shared" si="2"/>
        <v>100</v>
      </c>
    </row>
    <row r="23" spans="1:17" s="80" customFormat="1" ht="46.5" customHeight="1">
      <c r="A23" s="147" t="s">
        <v>9</v>
      </c>
      <c r="B23" s="136" t="s">
        <v>15</v>
      </c>
      <c r="C23" s="136" t="s">
        <v>9</v>
      </c>
      <c r="D23" s="136"/>
      <c r="E23" s="136"/>
      <c r="F23" s="144" t="s">
        <v>48</v>
      </c>
      <c r="G23" s="149" t="s">
        <v>49</v>
      </c>
      <c r="H23" s="91" t="s">
        <v>12</v>
      </c>
      <c r="I23" s="91" t="s">
        <v>39</v>
      </c>
      <c r="J23" s="91" t="s">
        <v>40</v>
      </c>
      <c r="K23" s="85" t="s">
        <v>121</v>
      </c>
      <c r="L23" s="49">
        <v>621</v>
      </c>
      <c r="M23" s="92">
        <v>7396.8</v>
      </c>
      <c r="N23" s="92">
        <v>8063.4</v>
      </c>
      <c r="O23" s="92">
        <v>3333.2</v>
      </c>
      <c r="P23" s="87">
        <f t="shared" si="5"/>
        <v>45.062729829115291</v>
      </c>
      <c r="Q23" s="87">
        <f t="shared" si="2"/>
        <v>41.33740109631173</v>
      </c>
    </row>
    <row r="24" spans="1:17" s="80" customFormat="1" ht="43.5" customHeight="1">
      <c r="A24" s="148"/>
      <c r="B24" s="137"/>
      <c r="C24" s="137"/>
      <c r="D24" s="137"/>
      <c r="E24" s="137"/>
      <c r="F24" s="146"/>
      <c r="G24" s="150"/>
      <c r="H24" s="91" t="s">
        <v>12</v>
      </c>
      <c r="I24" s="91" t="s">
        <v>39</v>
      </c>
      <c r="J24" s="91" t="s">
        <v>40</v>
      </c>
      <c r="K24" s="85" t="s">
        <v>344</v>
      </c>
      <c r="L24" s="49">
        <v>622</v>
      </c>
      <c r="M24" s="92">
        <v>0</v>
      </c>
      <c r="N24" s="92">
        <v>3607</v>
      </c>
      <c r="O24" s="92">
        <v>24</v>
      </c>
      <c r="P24" s="87">
        <v>0</v>
      </c>
      <c r="Q24" s="87">
        <f t="shared" si="2"/>
        <v>0.66537288605489331</v>
      </c>
    </row>
    <row r="25" spans="1:17" s="80" customFormat="1" ht="84.75" customHeight="1">
      <c r="A25" s="44" t="s">
        <v>9</v>
      </c>
      <c r="B25" s="67" t="s">
        <v>15</v>
      </c>
      <c r="C25" s="67" t="s">
        <v>106</v>
      </c>
      <c r="D25" s="67"/>
      <c r="E25" s="66"/>
      <c r="F25" s="237" t="s">
        <v>116</v>
      </c>
      <c r="G25" s="83" t="s">
        <v>49</v>
      </c>
      <c r="H25" s="91" t="s">
        <v>12</v>
      </c>
      <c r="I25" s="91" t="s">
        <v>39</v>
      </c>
      <c r="J25" s="91" t="s">
        <v>40</v>
      </c>
      <c r="K25" s="85" t="s">
        <v>122</v>
      </c>
      <c r="L25" s="91" t="s">
        <v>105</v>
      </c>
      <c r="M25" s="92">
        <v>835.1</v>
      </c>
      <c r="N25" s="92">
        <v>835.1</v>
      </c>
      <c r="O25" s="92">
        <v>417.7</v>
      </c>
      <c r="P25" s="87">
        <f t="shared" si="1"/>
        <v>50.017961920728048</v>
      </c>
      <c r="Q25" s="87">
        <f t="shared" si="2"/>
        <v>50.017961920728048</v>
      </c>
    </row>
    <row r="26" spans="1:17" s="80" customFormat="1" ht="78.75" customHeight="1">
      <c r="A26" s="46" t="s">
        <v>9</v>
      </c>
      <c r="B26" s="70" t="s">
        <v>98</v>
      </c>
      <c r="C26" s="70"/>
      <c r="D26" s="70"/>
      <c r="E26" s="71"/>
      <c r="F26" s="47" t="s">
        <v>329</v>
      </c>
      <c r="G26" s="40" t="s">
        <v>49</v>
      </c>
      <c r="H26" s="89"/>
      <c r="I26" s="89"/>
      <c r="J26" s="89"/>
      <c r="K26" s="89"/>
      <c r="L26" s="95"/>
      <c r="M26" s="90">
        <f>M27</f>
        <v>50</v>
      </c>
      <c r="N26" s="90">
        <f t="shared" ref="N26:O26" si="6">N27</f>
        <v>50</v>
      </c>
      <c r="O26" s="90">
        <f t="shared" si="6"/>
        <v>4.5</v>
      </c>
      <c r="P26" s="86">
        <f t="shared" si="1"/>
        <v>9</v>
      </c>
      <c r="Q26" s="86">
        <f t="shared" si="2"/>
        <v>9</v>
      </c>
    </row>
    <row r="27" spans="1:17" s="80" customFormat="1" ht="81.75" customHeight="1">
      <c r="A27" s="44" t="s">
        <v>9</v>
      </c>
      <c r="B27" s="67" t="s">
        <v>98</v>
      </c>
      <c r="C27" s="67" t="s">
        <v>40</v>
      </c>
      <c r="D27" s="67"/>
      <c r="E27" s="66"/>
      <c r="F27" s="48" t="s">
        <v>99</v>
      </c>
      <c r="G27" s="81" t="s">
        <v>49</v>
      </c>
      <c r="H27" s="91" t="s">
        <v>12</v>
      </c>
      <c r="I27" s="91" t="s">
        <v>39</v>
      </c>
      <c r="J27" s="91" t="s">
        <v>42</v>
      </c>
      <c r="K27" s="91" t="s">
        <v>100</v>
      </c>
      <c r="L27" s="49">
        <v>244</v>
      </c>
      <c r="M27" s="92">
        <v>50</v>
      </c>
      <c r="N27" s="92">
        <v>50</v>
      </c>
      <c r="O27" s="92">
        <v>4.5</v>
      </c>
      <c r="P27" s="87">
        <f t="shared" si="1"/>
        <v>9</v>
      </c>
      <c r="Q27" s="87">
        <f t="shared" si="2"/>
        <v>9</v>
      </c>
    </row>
    <row r="28" spans="1:17" s="80" customFormat="1" ht="37.5" customHeight="1">
      <c r="A28" s="134" t="s">
        <v>9</v>
      </c>
      <c r="B28" s="134" t="s">
        <v>50</v>
      </c>
      <c r="C28" s="136"/>
      <c r="D28" s="138"/>
      <c r="E28" s="138"/>
      <c r="F28" s="156" t="s">
        <v>128</v>
      </c>
      <c r="G28" s="40" t="s">
        <v>35</v>
      </c>
      <c r="H28" s="96"/>
      <c r="I28" s="91"/>
      <c r="J28" s="91"/>
      <c r="K28" s="96"/>
      <c r="L28" s="49"/>
      <c r="M28" s="90">
        <f>M29</f>
        <v>19915.8</v>
      </c>
      <c r="N28" s="90">
        <f t="shared" ref="N28" si="7">N29</f>
        <v>19915.8</v>
      </c>
      <c r="O28" s="90">
        <f>O29</f>
        <v>8676.5</v>
      </c>
      <c r="P28" s="87">
        <f t="shared" si="1"/>
        <v>43.565912491589593</v>
      </c>
      <c r="Q28" s="87">
        <f t="shared" si="2"/>
        <v>43.565912491589593</v>
      </c>
    </row>
    <row r="29" spans="1:17" s="80" customFormat="1" ht="80.25" customHeight="1">
      <c r="A29" s="135"/>
      <c r="B29" s="135"/>
      <c r="C29" s="137"/>
      <c r="D29" s="139"/>
      <c r="E29" s="139"/>
      <c r="F29" s="157"/>
      <c r="G29" s="40" t="s">
        <v>36</v>
      </c>
      <c r="H29" s="91" t="s">
        <v>12</v>
      </c>
      <c r="I29" s="91"/>
      <c r="J29" s="91"/>
      <c r="K29" s="96"/>
      <c r="L29" s="92"/>
      <c r="M29" s="92">
        <f>M30+M31</f>
        <v>19915.8</v>
      </c>
      <c r="N29" s="92">
        <f t="shared" ref="N29:O29" si="8">N30+N31</f>
        <v>19915.8</v>
      </c>
      <c r="O29" s="92">
        <f t="shared" si="8"/>
        <v>8676.5</v>
      </c>
      <c r="P29" s="87">
        <f t="shared" si="1"/>
        <v>43.565912491589593</v>
      </c>
      <c r="Q29" s="87">
        <f t="shared" si="2"/>
        <v>43.565912491589593</v>
      </c>
    </row>
    <row r="30" spans="1:17" s="80" customFormat="1" ht="117" customHeight="1">
      <c r="A30" s="67" t="s">
        <v>9</v>
      </c>
      <c r="B30" s="67" t="s">
        <v>50</v>
      </c>
      <c r="C30" s="67" t="s">
        <v>40</v>
      </c>
      <c r="D30" s="67"/>
      <c r="E30" s="67"/>
      <c r="F30" s="69" t="s">
        <v>345</v>
      </c>
      <c r="G30" s="81" t="s">
        <v>36</v>
      </c>
      <c r="H30" s="91" t="s">
        <v>12</v>
      </c>
      <c r="I30" s="91" t="s">
        <v>39</v>
      </c>
      <c r="J30" s="91" t="s">
        <v>42</v>
      </c>
      <c r="K30" s="93" t="s">
        <v>85</v>
      </c>
      <c r="L30" s="87" t="s">
        <v>124</v>
      </c>
      <c r="M30" s="92">
        <v>5653.8</v>
      </c>
      <c r="N30" s="92">
        <v>5653.8</v>
      </c>
      <c r="O30" s="92">
        <v>2210.1</v>
      </c>
      <c r="P30" s="87">
        <f t="shared" si="1"/>
        <v>39.090523187944385</v>
      </c>
      <c r="Q30" s="87">
        <f t="shared" si="2"/>
        <v>39.090523187944385</v>
      </c>
    </row>
    <row r="31" spans="1:17" s="80" customFormat="1" ht="126.75" customHeight="1">
      <c r="A31" s="67" t="s">
        <v>9</v>
      </c>
      <c r="B31" s="67" t="s">
        <v>50</v>
      </c>
      <c r="C31" s="67" t="s">
        <v>45</v>
      </c>
      <c r="D31" s="67"/>
      <c r="E31" s="67"/>
      <c r="F31" s="69" t="s">
        <v>51</v>
      </c>
      <c r="G31" s="81" t="s">
        <v>52</v>
      </c>
      <c r="H31" s="91" t="s">
        <v>12</v>
      </c>
      <c r="I31" s="91" t="s">
        <v>39</v>
      </c>
      <c r="J31" s="91" t="s">
        <v>42</v>
      </c>
      <c r="K31" s="85" t="s">
        <v>123</v>
      </c>
      <c r="L31" s="87" t="s">
        <v>125</v>
      </c>
      <c r="M31" s="92">
        <v>14262</v>
      </c>
      <c r="N31" s="92">
        <v>14262</v>
      </c>
      <c r="O31" s="92">
        <v>6466.4</v>
      </c>
      <c r="P31" s="87">
        <f t="shared" si="1"/>
        <v>45.340064507081749</v>
      </c>
      <c r="Q31" s="87">
        <f t="shared" si="2"/>
        <v>45.340064507081749</v>
      </c>
    </row>
    <row r="32" spans="1:17" ht="30.75" customHeight="1">
      <c r="A32" s="140" t="s">
        <v>9</v>
      </c>
      <c r="B32" s="140" t="s">
        <v>92</v>
      </c>
      <c r="C32" s="140"/>
      <c r="D32" s="140"/>
      <c r="E32" s="141"/>
      <c r="F32" s="155" t="s">
        <v>96</v>
      </c>
      <c r="G32" s="68" t="s">
        <v>35</v>
      </c>
      <c r="H32" s="95"/>
      <c r="I32" s="89"/>
      <c r="J32" s="89"/>
      <c r="K32" s="95"/>
      <c r="L32" s="95"/>
      <c r="M32" s="51">
        <f>M33</f>
        <v>1300</v>
      </c>
      <c r="N32" s="51">
        <f t="shared" ref="N32:O32" si="9">N33</f>
        <v>1160</v>
      </c>
      <c r="O32" s="51">
        <f t="shared" si="9"/>
        <v>595.5</v>
      </c>
      <c r="P32" s="86">
        <f t="shared" si="1"/>
        <v>45.807692307692314</v>
      </c>
      <c r="Q32" s="86">
        <f t="shared" si="2"/>
        <v>51.33620689655173</v>
      </c>
    </row>
    <row r="33" spans="1:17" ht="56.25" customHeight="1">
      <c r="A33" s="140"/>
      <c r="B33" s="140"/>
      <c r="C33" s="140"/>
      <c r="D33" s="140"/>
      <c r="E33" s="142"/>
      <c r="F33" s="155"/>
      <c r="G33" s="40" t="s">
        <v>93</v>
      </c>
      <c r="H33" s="95">
        <v>938</v>
      </c>
      <c r="I33" s="89"/>
      <c r="J33" s="89"/>
      <c r="K33" s="95"/>
      <c r="L33" s="95"/>
      <c r="M33" s="52">
        <f>SUM(M34:M35)</f>
        <v>1300</v>
      </c>
      <c r="N33" s="52">
        <f>SUM(N34:N35)</f>
        <v>1160</v>
      </c>
      <c r="O33" s="52">
        <f>SUM(O34:O35)</f>
        <v>595.5</v>
      </c>
      <c r="P33" s="87">
        <f t="shared" si="1"/>
        <v>45.807692307692314</v>
      </c>
      <c r="Q33" s="87">
        <f t="shared" si="2"/>
        <v>51.33620689655173</v>
      </c>
    </row>
    <row r="34" spans="1:17" s="84" customFormat="1" ht="38.25" customHeight="1">
      <c r="A34" s="143" t="s">
        <v>9</v>
      </c>
      <c r="B34" s="143" t="s">
        <v>92</v>
      </c>
      <c r="C34" s="143" t="s">
        <v>45</v>
      </c>
      <c r="D34" s="143" t="s">
        <v>94</v>
      </c>
      <c r="E34" s="154"/>
      <c r="F34" s="149" t="s">
        <v>95</v>
      </c>
      <c r="G34" s="144" t="s">
        <v>93</v>
      </c>
      <c r="H34" s="49">
        <v>938</v>
      </c>
      <c r="I34" s="91" t="s">
        <v>39</v>
      </c>
      <c r="J34" s="91" t="s">
        <v>40</v>
      </c>
      <c r="K34" s="85" t="s">
        <v>126</v>
      </c>
      <c r="L34" s="49">
        <v>244</v>
      </c>
      <c r="M34" s="52">
        <v>617</v>
      </c>
      <c r="N34" s="52">
        <v>477</v>
      </c>
      <c r="O34" s="49">
        <v>124.5</v>
      </c>
      <c r="P34" s="87">
        <f t="shared" si="1"/>
        <v>20.178282009724473</v>
      </c>
      <c r="Q34" s="87">
        <f t="shared" si="2"/>
        <v>26.10062893081761</v>
      </c>
    </row>
    <row r="35" spans="1:17" s="84" customFormat="1" ht="40.5" customHeight="1">
      <c r="A35" s="143"/>
      <c r="B35" s="143"/>
      <c r="C35" s="143"/>
      <c r="D35" s="143"/>
      <c r="E35" s="154"/>
      <c r="F35" s="150"/>
      <c r="G35" s="146"/>
      <c r="H35" s="49">
        <v>938</v>
      </c>
      <c r="I35" s="91" t="s">
        <v>39</v>
      </c>
      <c r="J35" s="91" t="s">
        <v>40</v>
      </c>
      <c r="K35" s="85" t="s">
        <v>126</v>
      </c>
      <c r="L35" s="49">
        <v>622</v>
      </c>
      <c r="M35" s="52">
        <v>683</v>
      </c>
      <c r="N35" s="52">
        <v>683</v>
      </c>
      <c r="O35" s="49">
        <v>471</v>
      </c>
      <c r="P35" s="87">
        <f t="shared" si="1"/>
        <v>68.96046852122987</v>
      </c>
      <c r="Q35" s="87">
        <f t="shared" si="2"/>
        <v>68.96046852122987</v>
      </c>
    </row>
    <row r="36" spans="1:17">
      <c r="F36" s="34"/>
    </row>
    <row r="37" spans="1:17">
      <c r="F37" s="34"/>
    </row>
  </sheetData>
  <mergeCells count="68">
    <mergeCell ref="F8:F9"/>
    <mergeCell ref="F10:F11"/>
    <mergeCell ref="A34:A35"/>
    <mergeCell ref="A1:F1"/>
    <mergeCell ref="A2:F2"/>
    <mergeCell ref="A3:Q3"/>
    <mergeCell ref="E4:P4"/>
    <mergeCell ref="A6:E6"/>
    <mergeCell ref="F6:F7"/>
    <mergeCell ref="G6:G7"/>
    <mergeCell ref="H6:L6"/>
    <mergeCell ref="M6:O6"/>
    <mergeCell ref="P6:Q6"/>
    <mergeCell ref="B34:B35"/>
    <mergeCell ref="C34:C35"/>
    <mergeCell ref="D34:D35"/>
    <mergeCell ref="E34:E35"/>
    <mergeCell ref="G12:G13"/>
    <mergeCell ref="D17:D18"/>
    <mergeCell ref="E17:E18"/>
    <mergeCell ref="F17:F18"/>
    <mergeCell ref="F20:F22"/>
    <mergeCell ref="F28:F29"/>
    <mergeCell ref="F32:F33"/>
    <mergeCell ref="F34:F35"/>
    <mergeCell ref="G34:G35"/>
    <mergeCell ref="F12:F13"/>
    <mergeCell ref="A12:A13"/>
    <mergeCell ref="B12:B13"/>
    <mergeCell ref="C12:C13"/>
    <mergeCell ref="D12:D13"/>
    <mergeCell ref="E12:E13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7:A18"/>
    <mergeCell ref="B17:B18"/>
    <mergeCell ref="C17:C18"/>
    <mergeCell ref="G20:G22"/>
    <mergeCell ref="A23:A24"/>
    <mergeCell ref="B23:B24"/>
    <mergeCell ref="C23:C24"/>
    <mergeCell ref="D23:D24"/>
    <mergeCell ref="E23:E24"/>
    <mergeCell ref="F23:F24"/>
    <mergeCell ref="G23:G24"/>
    <mergeCell ref="A20:A22"/>
    <mergeCell ref="B20:B22"/>
    <mergeCell ref="C20:C22"/>
    <mergeCell ref="D20:D22"/>
    <mergeCell ref="E20:E22"/>
    <mergeCell ref="A32:A33"/>
    <mergeCell ref="B32:B33"/>
    <mergeCell ref="C32:C33"/>
    <mergeCell ref="D32:D33"/>
    <mergeCell ref="E32:E33"/>
    <mergeCell ref="A28:A29"/>
    <mergeCell ref="B28:B29"/>
    <mergeCell ref="C28:C29"/>
    <mergeCell ref="D28:D29"/>
    <mergeCell ref="E28:E29"/>
  </mergeCells>
  <pageMargins left="0.25" right="0.18" top="0.25" bottom="0.3" header="0.17" footer="0.16"/>
  <pageSetup paperSize="9" scale="68" fitToHeight="0" orientation="landscape" verticalDpi="0" r:id="rId1"/>
  <rowBreaks count="2" manualBreakCount="2">
    <brk id="15" max="18" man="1"/>
    <brk id="2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73"/>
  <sheetViews>
    <sheetView view="pageBreakPreview" topLeftCell="A46" zoomScale="84" zoomScaleSheetLayoutView="84" workbookViewId="0">
      <selection activeCell="D59" sqref="D59"/>
    </sheetView>
  </sheetViews>
  <sheetFormatPr defaultRowHeight="15"/>
  <cols>
    <col min="1" max="1" width="9.7109375" customWidth="1"/>
    <col min="2" max="2" width="9.140625" customWidth="1"/>
    <col min="3" max="3" width="26.85546875" customWidth="1"/>
    <col min="4" max="4" width="56.28515625" customWidth="1"/>
    <col min="5" max="5" width="27.42578125" customWidth="1"/>
    <col min="6" max="6" width="27.140625" customWidth="1"/>
    <col min="7" max="7" width="19.42578125" customWidth="1"/>
    <col min="9" max="9" width="12.7109375" hidden="1" customWidth="1"/>
    <col min="10" max="10" width="0" hidden="1" customWidth="1"/>
    <col min="11" max="11" width="12.7109375" hidden="1" customWidth="1"/>
    <col min="12" max="14" width="0" hidden="1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1:7" ht="18.75">
      <c r="A1" s="179" t="s">
        <v>70</v>
      </c>
      <c r="B1" s="179"/>
      <c r="C1" s="179"/>
      <c r="D1" s="18"/>
      <c r="E1" s="18"/>
      <c r="F1" s="18"/>
      <c r="G1" s="19"/>
    </row>
    <row r="2" spans="1:7" ht="41.25" customHeight="1">
      <c r="A2" s="180" t="s">
        <v>390</v>
      </c>
      <c r="B2" s="181"/>
      <c r="C2" s="181"/>
      <c r="D2" s="181"/>
      <c r="E2" s="181"/>
      <c r="F2" s="181"/>
      <c r="G2" s="181"/>
    </row>
    <row r="3" spans="1:7" ht="21" customHeight="1">
      <c r="A3" s="75"/>
      <c r="B3" s="180" t="s">
        <v>388</v>
      </c>
      <c r="C3" s="184"/>
      <c r="D3" s="184"/>
      <c r="E3" s="184"/>
      <c r="F3" s="184"/>
      <c r="G3" s="184"/>
    </row>
    <row r="4" spans="1:7">
      <c r="A4" s="2"/>
      <c r="B4" s="2"/>
      <c r="C4" s="2"/>
      <c r="D4" s="2"/>
      <c r="E4" s="2"/>
      <c r="F4" s="2"/>
      <c r="G4" s="2"/>
    </row>
    <row r="5" spans="1:7" ht="25.5" customHeight="1">
      <c r="A5" s="182" t="s">
        <v>0</v>
      </c>
      <c r="B5" s="183"/>
      <c r="C5" s="182" t="s">
        <v>58</v>
      </c>
      <c r="D5" s="182" t="s">
        <v>59</v>
      </c>
      <c r="E5" s="185" t="s">
        <v>71</v>
      </c>
      <c r="F5" s="186"/>
      <c r="G5" s="187" t="s">
        <v>72</v>
      </c>
    </row>
    <row r="6" spans="1:7" ht="42.75" customHeight="1">
      <c r="A6" s="182"/>
      <c r="B6" s="183"/>
      <c r="C6" s="183" t="s">
        <v>8</v>
      </c>
      <c r="D6" s="183"/>
      <c r="E6" s="182" t="s">
        <v>73</v>
      </c>
      <c r="F6" s="182" t="s">
        <v>74</v>
      </c>
      <c r="G6" s="188"/>
    </row>
    <row r="7" spans="1:7" ht="38.25" customHeight="1">
      <c r="A7" s="76" t="s">
        <v>5</v>
      </c>
      <c r="B7" s="76" t="s">
        <v>6</v>
      </c>
      <c r="C7" s="183"/>
      <c r="D7" s="183"/>
      <c r="E7" s="182"/>
      <c r="F7" s="183"/>
      <c r="G7" s="189"/>
    </row>
    <row r="8" spans="1:7" ht="26.25" customHeight="1">
      <c r="A8" s="170" t="s">
        <v>9</v>
      </c>
      <c r="B8" s="170"/>
      <c r="C8" s="172" t="s">
        <v>60</v>
      </c>
      <c r="D8" s="8" t="s">
        <v>35</v>
      </c>
      <c r="E8" s="9">
        <f>E9+E17+E18+E16</f>
        <v>156957.4</v>
      </c>
      <c r="F8" s="9">
        <f t="shared" ref="F8" si="0">F9+F17+F18+F16</f>
        <v>70094.7</v>
      </c>
      <c r="G8" s="9">
        <f>F8/E8*100</f>
        <v>44.658423240955827</v>
      </c>
    </row>
    <row r="9" spans="1:7" ht="21" customHeight="1">
      <c r="A9" s="170"/>
      <c r="B9" s="170"/>
      <c r="C9" s="172"/>
      <c r="D9" s="74" t="s">
        <v>61</v>
      </c>
      <c r="E9" s="10">
        <f>E20+E30+E51+E62+E41</f>
        <v>144208.69999999998</v>
      </c>
      <c r="F9" s="10">
        <f>F20+F30+F51+F62+F41</f>
        <v>65607.099999999991</v>
      </c>
      <c r="G9" s="10">
        <f t="shared" ref="G9:G53" si="1">F9/E9*100</f>
        <v>45.494550606170087</v>
      </c>
    </row>
    <row r="10" spans="1:7" ht="19.5" customHeight="1">
      <c r="A10" s="170"/>
      <c r="B10" s="170"/>
      <c r="C10" s="172"/>
      <c r="D10" s="11" t="s">
        <v>62</v>
      </c>
      <c r="E10" s="10"/>
      <c r="F10" s="10"/>
      <c r="G10" s="10"/>
    </row>
    <row r="11" spans="1:7" ht="35.25" customHeight="1">
      <c r="A11" s="170"/>
      <c r="B11" s="170"/>
      <c r="C11" s="172"/>
      <c r="D11" s="12" t="s">
        <v>63</v>
      </c>
      <c r="E11" s="10">
        <f>E22+E32+E53+E64+E43</f>
        <v>144066.09999999998</v>
      </c>
      <c r="F11" s="10">
        <f>F22+F32+F53+F64+F43</f>
        <v>65547.099999999991</v>
      </c>
      <c r="G11" s="10">
        <f t="shared" si="1"/>
        <v>45.497934628618388</v>
      </c>
    </row>
    <row r="12" spans="1:7" ht="30" customHeight="1">
      <c r="A12" s="170"/>
      <c r="B12" s="170"/>
      <c r="C12" s="172"/>
      <c r="D12" s="11" t="s">
        <v>64</v>
      </c>
      <c r="E12" s="10">
        <f>E23+E33+E54+E65</f>
        <v>106.39999999999999</v>
      </c>
      <c r="F12" s="10">
        <f>F23+F33+F54+F65</f>
        <v>60</v>
      </c>
      <c r="G12" s="10">
        <f t="shared" si="1"/>
        <v>56.390977443609025</v>
      </c>
    </row>
    <row r="13" spans="1:7" ht="34.5" customHeight="1">
      <c r="A13" s="170"/>
      <c r="B13" s="170"/>
      <c r="C13" s="172"/>
      <c r="D13" s="11" t="s">
        <v>65</v>
      </c>
      <c r="E13" s="10">
        <v>0</v>
      </c>
      <c r="F13" s="10">
        <v>0</v>
      </c>
      <c r="G13" s="10">
        <v>0</v>
      </c>
    </row>
    <row r="14" spans="1:7" ht="29.25" customHeight="1">
      <c r="A14" s="170"/>
      <c r="B14" s="170"/>
      <c r="C14" s="172"/>
      <c r="D14" s="11" t="s">
        <v>107</v>
      </c>
      <c r="E14" s="10">
        <f>E35+E56+E67</f>
        <v>0</v>
      </c>
      <c r="F14" s="10">
        <f>F35+F56+F67</f>
        <v>0</v>
      </c>
      <c r="G14" s="10">
        <v>100</v>
      </c>
    </row>
    <row r="15" spans="1:7" ht="23.25" customHeight="1">
      <c r="A15" s="170"/>
      <c r="B15" s="170"/>
      <c r="C15" s="172"/>
      <c r="D15" s="11" t="s">
        <v>77</v>
      </c>
      <c r="E15" s="10">
        <f>E25+E36+E57+E68</f>
        <v>36.200000000000003</v>
      </c>
      <c r="F15" s="10">
        <f>F25+F36+F57+F68</f>
        <v>0</v>
      </c>
      <c r="G15" s="10">
        <f t="shared" si="1"/>
        <v>0</v>
      </c>
    </row>
    <row r="16" spans="1:7" ht="23.25" customHeight="1">
      <c r="A16" s="170"/>
      <c r="B16" s="170"/>
      <c r="C16" s="172"/>
      <c r="D16" s="13" t="s">
        <v>66</v>
      </c>
      <c r="E16" s="10">
        <f>E26+E37+E58+E69+E47</f>
        <v>12748.7</v>
      </c>
      <c r="F16" s="10">
        <f>F26+F37+F58+F69+F47</f>
        <v>4487.6000000000004</v>
      </c>
      <c r="G16" s="10">
        <f t="shared" si="1"/>
        <v>35.200451810772861</v>
      </c>
    </row>
    <row r="17" spans="1:10" ht="36" customHeight="1">
      <c r="A17" s="170"/>
      <c r="B17" s="170"/>
      <c r="C17" s="172"/>
      <c r="D17" s="14" t="s">
        <v>67</v>
      </c>
      <c r="E17" s="10">
        <f>E27+E38+E59</f>
        <v>0</v>
      </c>
      <c r="F17" s="10">
        <v>0</v>
      </c>
      <c r="G17" s="10">
        <v>0</v>
      </c>
    </row>
    <row r="18" spans="1:10" ht="30" customHeight="1">
      <c r="A18" s="171"/>
      <c r="B18" s="171"/>
      <c r="C18" s="172"/>
      <c r="D18" s="14" t="s">
        <v>68</v>
      </c>
      <c r="E18" s="10">
        <v>0</v>
      </c>
      <c r="F18" s="10">
        <v>0</v>
      </c>
      <c r="G18" s="10">
        <v>0</v>
      </c>
    </row>
    <row r="19" spans="1:10" ht="19.5" customHeight="1">
      <c r="A19" s="170" t="s">
        <v>9</v>
      </c>
      <c r="B19" s="170" t="s">
        <v>11</v>
      </c>
      <c r="C19" s="172" t="s">
        <v>37</v>
      </c>
      <c r="D19" s="15" t="s">
        <v>35</v>
      </c>
      <c r="E19" s="16">
        <f>E20+E27+E28+E26</f>
        <v>29615.4</v>
      </c>
      <c r="F19" s="16">
        <f>F20+F27+F28+F26</f>
        <v>14389</v>
      </c>
      <c r="G19" s="9">
        <f t="shared" si="1"/>
        <v>48.586208526644917</v>
      </c>
    </row>
    <row r="20" spans="1:10" ht="21" customHeight="1">
      <c r="A20" s="170"/>
      <c r="B20" s="170"/>
      <c r="C20" s="172"/>
      <c r="D20" s="74" t="s">
        <v>61</v>
      </c>
      <c r="E20" s="17">
        <f>SUM(E22:E25)</f>
        <v>28551.7</v>
      </c>
      <c r="F20" s="17">
        <f>SUM(F22:F25)</f>
        <v>14132.2</v>
      </c>
      <c r="G20" s="10">
        <f t="shared" si="1"/>
        <v>49.496877593978645</v>
      </c>
    </row>
    <row r="21" spans="1:10" ht="21.75" customHeight="1">
      <c r="A21" s="170"/>
      <c r="B21" s="170"/>
      <c r="C21" s="172"/>
      <c r="D21" s="11" t="s">
        <v>62</v>
      </c>
      <c r="E21" s="10"/>
      <c r="F21" s="10"/>
      <c r="G21" s="10"/>
    </row>
    <row r="22" spans="1:10" ht="35.25" customHeight="1">
      <c r="A22" s="170"/>
      <c r="B22" s="170"/>
      <c r="C22" s="172"/>
      <c r="D22" s="12" t="s">
        <v>63</v>
      </c>
      <c r="E22" s="10">
        <f>'[1]Форма 1'!N11+'[1]Форма 1'!N15+'[1]Форма 1'!N12</f>
        <v>28439.1</v>
      </c>
      <c r="F22" s="10">
        <f>'[1]Форма 1'!O11+'[1]Форма 1'!O15+'[1]Форма 1'!O12</f>
        <v>14102.2</v>
      </c>
      <c r="G22" s="10">
        <f t="shared" si="1"/>
        <v>49.587363875790729</v>
      </c>
      <c r="J22" t="s">
        <v>108</v>
      </c>
    </row>
    <row r="23" spans="1:10" ht="24" customHeight="1">
      <c r="A23" s="170"/>
      <c r="B23" s="170"/>
      <c r="C23" s="172"/>
      <c r="D23" s="11" t="s">
        <v>64</v>
      </c>
      <c r="E23" s="10">
        <f>'[1]Форма 1'!N13-E25+'[1]Форма 1'!N14</f>
        <v>76.399999999999991</v>
      </c>
      <c r="F23" s="10">
        <f>'[1]Форма 1'!O13-F25+'[1]Форма 1'!O14</f>
        <v>30</v>
      </c>
      <c r="G23" s="10">
        <f t="shared" si="1"/>
        <v>39.267015706806284</v>
      </c>
    </row>
    <row r="24" spans="1:10" ht="21.75" customHeight="1">
      <c r="A24" s="170"/>
      <c r="B24" s="170"/>
      <c r="C24" s="172"/>
      <c r="D24" s="11" t="s">
        <v>65</v>
      </c>
      <c r="E24" s="10">
        <v>0</v>
      </c>
      <c r="F24" s="10">
        <v>0</v>
      </c>
      <c r="G24" s="10">
        <v>0</v>
      </c>
    </row>
    <row r="25" spans="1:10" ht="25.5" customHeight="1">
      <c r="A25" s="170"/>
      <c r="B25" s="170"/>
      <c r="C25" s="172"/>
      <c r="D25" s="11" t="s">
        <v>77</v>
      </c>
      <c r="E25" s="10">
        <v>36.200000000000003</v>
      </c>
      <c r="F25" s="10">
        <v>0</v>
      </c>
      <c r="G25" s="10"/>
    </row>
    <row r="26" spans="1:10" ht="21.75" customHeight="1">
      <c r="A26" s="170"/>
      <c r="B26" s="170"/>
      <c r="C26" s="172"/>
      <c r="D26" s="74" t="s">
        <v>66</v>
      </c>
      <c r="E26" s="10">
        <v>1063.7</v>
      </c>
      <c r="F26" s="10">
        <v>256.8</v>
      </c>
      <c r="G26" s="10">
        <f t="shared" si="1"/>
        <v>24.142145341731691</v>
      </c>
    </row>
    <row r="27" spans="1:10" ht="54.75" customHeight="1">
      <c r="A27" s="170"/>
      <c r="B27" s="170"/>
      <c r="C27" s="172"/>
      <c r="D27" s="14" t="s">
        <v>67</v>
      </c>
      <c r="E27" s="10">
        <v>0</v>
      </c>
      <c r="F27" s="10">
        <v>0</v>
      </c>
      <c r="G27" s="10">
        <v>0</v>
      </c>
    </row>
    <row r="28" spans="1:10" ht="18" customHeight="1">
      <c r="A28" s="171"/>
      <c r="B28" s="171"/>
      <c r="C28" s="172"/>
      <c r="D28" s="14" t="s">
        <v>69</v>
      </c>
      <c r="E28" s="10">
        <v>0</v>
      </c>
      <c r="F28" s="10">
        <v>0</v>
      </c>
      <c r="G28" s="10">
        <v>0</v>
      </c>
    </row>
    <row r="29" spans="1:10" ht="21" customHeight="1">
      <c r="A29" s="170" t="s">
        <v>9</v>
      </c>
      <c r="B29" s="170" t="s">
        <v>15</v>
      </c>
      <c r="C29" s="172" t="s">
        <v>43</v>
      </c>
      <c r="D29" s="8" t="s">
        <v>35</v>
      </c>
      <c r="E29" s="9">
        <f>E30+E38+E39+E37</f>
        <v>106216.2</v>
      </c>
      <c r="F29" s="9">
        <f t="shared" ref="F29" si="2">F30+F38+F39+F37</f>
        <v>46429.2</v>
      </c>
      <c r="G29" s="9">
        <f t="shared" si="1"/>
        <v>43.711976139232995</v>
      </c>
    </row>
    <row r="30" spans="1:10" ht="23.25" customHeight="1">
      <c r="A30" s="170"/>
      <c r="B30" s="170"/>
      <c r="C30" s="172"/>
      <c r="D30" s="74" t="s">
        <v>61</v>
      </c>
      <c r="E30" s="10">
        <f>SUM(E32:E35)</f>
        <v>94531.199999999997</v>
      </c>
      <c r="F30" s="10">
        <f>SUM(F32:F35)</f>
        <v>42198.399999999994</v>
      </c>
      <c r="G30" s="10">
        <f t="shared" si="1"/>
        <v>44.639653363122434</v>
      </c>
    </row>
    <row r="31" spans="1:10" ht="24.75" customHeight="1">
      <c r="A31" s="170"/>
      <c r="B31" s="170"/>
      <c r="C31" s="172"/>
      <c r="D31" s="11" t="s">
        <v>62</v>
      </c>
      <c r="E31" s="10"/>
      <c r="F31" s="10"/>
      <c r="G31" s="10"/>
    </row>
    <row r="32" spans="1:10" ht="35.25" customHeight="1">
      <c r="A32" s="170"/>
      <c r="B32" s="170"/>
      <c r="C32" s="172"/>
      <c r="D32" s="12" t="s">
        <v>63</v>
      </c>
      <c r="E32" s="10">
        <f>'[1]Форма 1'!N16-'[1]Форма 1'!N21</f>
        <v>94501.2</v>
      </c>
      <c r="F32" s="10">
        <f>'[1]Форма 1'!O16-'[1]Форма 1'!O21</f>
        <v>42168.399999999994</v>
      </c>
      <c r="G32" s="10">
        <f t="shared" si="1"/>
        <v>44.62207887307251</v>
      </c>
    </row>
    <row r="33" spans="1:13" ht="21" customHeight="1">
      <c r="A33" s="170"/>
      <c r="B33" s="170"/>
      <c r="C33" s="172"/>
      <c r="D33" s="11" t="s">
        <v>64</v>
      </c>
      <c r="E33" s="10">
        <f>'[1]Форма 1'!N21</f>
        <v>30</v>
      </c>
      <c r="F33" s="10">
        <f>'[1]Форма 1'!O21</f>
        <v>30</v>
      </c>
      <c r="G33" s="10">
        <v>0</v>
      </c>
    </row>
    <row r="34" spans="1:13" ht="19.5" customHeight="1">
      <c r="A34" s="170"/>
      <c r="B34" s="170"/>
      <c r="C34" s="172"/>
      <c r="D34" s="11" t="s">
        <v>65</v>
      </c>
      <c r="E34" s="10">
        <v>0</v>
      </c>
      <c r="F34" s="10">
        <v>0</v>
      </c>
      <c r="G34" s="10">
        <v>0</v>
      </c>
    </row>
    <row r="35" spans="1:13" ht="22.5" customHeight="1">
      <c r="A35" s="170"/>
      <c r="B35" s="170"/>
      <c r="C35" s="172"/>
      <c r="D35" s="11" t="s">
        <v>107</v>
      </c>
      <c r="E35" s="10">
        <v>0</v>
      </c>
      <c r="F35" s="10">
        <v>0</v>
      </c>
      <c r="G35" s="10">
        <v>0</v>
      </c>
    </row>
    <row r="36" spans="1:13" ht="21.75" customHeight="1">
      <c r="A36" s="170"/>
      <c r="B36" s="170"/>
      <c r="C36" s="172"/>
      <c r="D36" s="11" t="s">
        <v>77</v>
      </c>
      <c r="E36" s="10">
        <v>0</v>
      </c>
      <c r="F36" s="10">
        <v>0</v>
      </c>
      <c r="G36" s="10">
        <v>0</v>
      </c>
    </row>
    <row r="37" spans="1:13" ht="23.25" customHeight="1">
      <c r="A37" s="170"/>
      <c r="B37" s="170"/>
      <c r="C37" s="172"/>
      <c r="D37" s="13" t="s">
        <v>66</v>
      </c>
      <c r="E37" s="10">
        <v>11685</v>
      </c>
      <c r="F37" s="10">
        <v>4230.8</v>
      </c>
      <c r="G37" s="10">
        <f t="shared" si="1"/>
        <v>36.207103123662812</v>
      </c>
      <c r="I37" s="36">
        <v>460.5</v>
      </c>
      <c r="J37" s="36"/>
      <c r="K37" s="36">
        <v>443.9</v>
      </c>
      <c r="L37" t="s">
        <v>86</v>
      </c>
    </row>
    <row r="38" spans="1:13" ht="31.5">
      <c r="A38" s="170"/>
      <c r="B38" s="170"/>
      <c r="C38" s="172"/>
      <c r="D38" s="14" t="s">
        <v>67</v>
      </c>
      <c r="E38" s="10">
        <v>0</v>
      </c>
      <c r="F38" s="10">
        <v>0</v>
      </c>
      <c r="G38" s="10">
        <v>0</v>
      </c>
      <c r="I38" s="37">
        <v>1020.9</v>
      </c>
      <c r="J38" s="36"/>
      <c r="K38" s="35">
        <v>751.5</v>
      </c>
      <c r="L38" s="27" t="s">
        <v>87</v>
      </c>
    </row>
    <row r="39" spans="1:13" ht="23.25" customHeight="1">
      <c r="A39" s="171"/>
      <c r="B39" s="171"/>
      <c r="C39" s="172"/>
      <c r="D39" s="14" t="s">
        <v>69</v>
      </c>
      <c r="E39" s="10">
        <v>0</v>
      </c>
      <c r="F39" s="10">
        <v>0</v>
      </c>
      <c r="G39" s="10">
        <v>0</v>
      </c>
      <c r="I39" s="37">
        <v>7043.4</v>
      </c>
      <c r="J39" s="36"/>
      <c r="K39" s="35">
        <v>1321.3</v>
      </c>
      <c r="L39" t="s">
        <v>88</v>
      </c>
    </row>
    <row r="40" spans="1:13" ht="23.25" customHeight="1">
      <c r="A40" s="173" t="s">
        <v>9</v>
      </c>
      <c r="B40" s="173" t="s">
        <v>98</v>
      </c>
      <c r="C40" s="176" t="s">
        <v>329</v>
      </c>
      <c r="D40" s="8" t="s">
        <v>35</v>
      </c>
      <c r="E40" s="9">
        <f>E41</f>
        <v>50</v>
      </c>
      <c r="F40" s="9">
        <f>F41</f>
        <v>4.5</v>
      </c>
      <c r="G40" s="9">
        <f>F40/E40*100</f>
        <v>9</v>
      </c>
      <c r="I40" s="35">
        <v>507.8</v>
      </c>
      <c r="J40" s="36"/>
      <c r="K40" s="35">
        <v>157.19999999999999</v>
      </c>
      <c r="L40" t="s">
        <v>89</v>
      </c>
    </row>
    <row r="41" spans="1:13" ht="23.25" customHeight="1">
      <c r="A41" s="174"/>
      <c r="B41" s="174"/>
      <c r="C41" s="177"/>
      <c r="D41" s="74" t="s">
        <v>61</v>
      </c>
      <c r="E41" s="10">
        <f>E43</f>
        <v>50</v>
      </c>
      <c r="F41" s="10">
        <f>F43</f>
        <v>4.5</v>
      </c>
      <c r="G41" s="10">
        <f>F41/E41*100</f>
        <v>9</v>
      </c>
      <c r="I41" s="35"/>
      <c r="J41" s="36"/>
      <c r="K41" s="35"/>
    </row>
    <row r="42" spans="1:13" ht="23.25" customHeight="1">
      <c r="A42" s="174"/>
      <c r="B42" s="174"/>
      <c r="C42" s="177"/>
      <c r="D42" s="11" t="s">
        <v>62</v>
      </c>
      <c r="E42" s="10"/>
      <c r="F42" s="10"/>
      <c r="G42" s="10"/>
      <c r="I42" s="35">
        <v>7689.8</v>
      </c>
      <c r="J42" s="36"/>
      <c r="K42" s="35">
        <v>7644.6</v>
      </c>
      <c r="L42" t="s">
        <v>90</v>
      </c>
      <c r="M42" t="s">
        <v>91</v>
      </c>
    </row>
    <row r="43" spans="1:13" ht="39.75" customHeight="1">
      <c r="A43" s="174"/>
      <c r="B43" s="174"/>
      <c r="C43" s="177"/>
      <c r="D43" s="12" t="s">
        <v>63</v>
      </c>
      <c r="E43" s="10">
        <f>'[1]Форма 1'!M25</f>
        <v>50</v>
      </c>
      <c r="F43" s="10">
        <f>'[1]Форма 1'!O26</f>
        <v>4.5</v>
      </c>
      <c r="G43" s="10">
        <f>F43/E43*100</f>
        <v>9</v>
      </c>
      <c r="I43" s="38">
        <f>I37+I38+I39+I40+I42</f>
        <v>16722.399999999998</v>
      </c>
      <c r="J43" s="38"/>
      <c r="K43" s="38">
        <f>K37+K38+K39+K40+K42</f>
        <v>10318.5</v>
      </c>
      <c r="L43" s="39" t="s">
        <v>101</v>
      </c>
      <c r="M43" s="30" t="s">
        <v>109</v>
      </c>
    </row>
    <row r="44" spans="1:13" ht="23.25" customHeight="1">
      <c r="A44" s="174"/>
      <c r="B44" s="174"/>
      <c r="C44" s="177"/>
      <c r="D44" s="11" t="s">
        <v>64</v>
      </c>
      <c r="E44" s="10">
        <v>0</v>
      </c>
      <c r="F44" s="10">
        <v>0</v>
      </c>
      <c r="G44" s="10">
        <v>0</v>
      </c>
      <c r="I44" s="31"/>
      <c r="J44" s="30"/>
      <c r="K44" s="31"/>
    </row>
    <row r="45" spans="1:13" ht="23.25" customHeight="1">
      <c r="A45" s="174"/>
      <c r="B45" s="174"/>
      <c r="C45" s="177"/>
      <c r="D45" s="11" t="s">
        <v>65</v>
      </c>
      <c r="E45" s="10">
        <v>0</v>
      </c>
      <c r="F45" s="10">
        <v>0</v>
      </c>
      <c r="G45" s="10">
        <v>0</v>
      </c>
      <c r="I45" s="31"/>
      <c r="J45" s="30"/>
      <c r="K45" s="31"/>
    </row>
    <row r="46" spans="1:13" ht="23.25" customHeight="1">
      <c r="A46" s="174"/>
      <c r="B46" s="174"/>
      <c r="C46" s="177"/>
      <c r="D46" s="11" t="s">
        <v>77</v>
      </c>
      <c r="E46" s="10">
        <v>0</v>
      </c>
      <c r="F46" s="10">
        <v>0</v>
      </c>
      <c r="G46" s="10">
        <v>0</v>
      </c>
      <c r="I46" s="31"/>
      <c r="J46" s="30"/>
      <c r="K46" s="31"/>
    </row>
    <row r="47" spans="1:13" ht="23.25" customHeight="1">
      <c r="A47" s="174"/>
      <c r="B47" s="174"/>
      <c r="C47" s="177"/>
      <c r="D47" s="13" t="s">
        <v>66</v>
      </c>
      <c r="E47" s="10">
        <v>0</v>
      </c>
      <c r="F47" s="10">
        <v>0</v>
      </c>
      <c r="G47" s="10">
        <v>0</v>
      </c>
      <c r="I47" s="31"/>
      <c r="J47" s="30"/>
      <c r="K47" s="31"/>
    </row>
    <row r="48" spans="1:13" ht="23.25" customHeight="1">
      <c r="A48" s="174"/>
      <c r="B48" s="174"/>
      <c r="C48" s="177"/>
      <c r="D48" s="14" t="s">
        <v>67</v>
      </c>
      <c r="E48" s="10">
        <v>0</v>
      </c>
      <c r="F48" s="10">
        <v>0</v>
      </c>
      <c r="G48" s="10">
        <v>0</v>
      </c>
      <c r="I48" s="31"/>
      <c r="J48" s="30"/>
      <c r="K48" s="31"/>
    </row>
    <row r="49" spans="1:12" ht="23.25" customHeight="1">
      <c r="A49" s="175"/>
      <c r="B49" s="175"/>
      <c r="C49" s="178"/>
      <c r="D49" s="14" t="s">
        <v>69</v>
      </c>
      <c r="E49" s="10">
        <v>0</v>
      </c>
      <c r="F49" s="10">
        <v>0</v>
      </c>
      <c r="G49" s="10">
        <v>0</v>
      </c>
      <c r="I49" s="31"/>
      <c r="J49" s="30"/>
      <c r="K49" s="31"/>
    </row>
    <row r="50" spans="1:12" ht="15.75">
      <c r="A50" s="170" t="s">
        <v>9</v>
      </c>
      <c r="B50" s="170" t="s">
        <v>50</v>
      </c>
      <c r="C50" s="172" t="s">
        <v>346</v>
      </c>
      <c r="D50" s="15" t="s">
        <v>35</v>
      </c>
      <c r="E50" s="32">
        <f t="shared" ref="E50:F50" si="3">E51+E59++E60</f>
        <v>19915.8</v>
      </c>
      <c r="F50" s="32">
        <f t="shared" si="3"/>
        <v>8676.5</v>
      </c>
      <c r="G50" s="9">
        <f t="shared" si="1"/>
        <v>43.565912491589593</v>
      </c>
    </row>
    <row r="51" spans="1:12" ht="15.75">
      <c r="A51" s="170"/>
      <c r="B51" s="170"/>
      <c r="C51" s="172"/>
      <c r="D51" s="74" t="s">
        <v>61</v>
      </c>
      <c r="E51" s="10">
        <f>SUM(E53:E56)</f>
        <v>19915.8</v>
      </c>
      <c r="F51" s="10">
        <f>SUM(F53:F56)</f>
        <v>8676.5</v>
      </c>
      <c r="G51" s="10">
        <f t="shared" si="1"/>
        <v>43.565912491589593</v>
      </c>
      <c r="I51" s="30"/>
      <c r="K51" s="30"/>
    </row>
    <row r="52" spans="1:12" ht="15.75">
      <c r="A52" s="170"/>
      <c r="B52" s="170"/>
      <c r="C52" s="172"/>
      <c r="D52" s="11" t="s">
        <v>62</v>
      </c>
      <c r="E52" s="10"/>
      <c r="F52" s="10"/>
      <c r="G52" s="10"/>
    </row>
    <row r="53" spans="1:12" ht="31.5">
      <c r="A53" s="170"/>
      <c r="B53" s="170"/>
      <c r="C53" s="172"/>
      <c r="D53" s="11" t="s">
        <v>63</v>
      </c>
      <c r="E53" s="10">
        <f>'[1]Форма 1'!N28</f>
        <v>19915.8</v>
      </c>
      <c r="F53" s="10">
        <f>'[1]Форма 1'!O28</f>
        <v>8676.5</v>
      </c>
      <c r="G53" s="10">
        <f t="shared" si="1"/>
        <v>43.565912491589593</v>
      </c>
      <c r="I53" s="30"/>
      <c r="J53" s="30"/>
      <c r="K53" s="30"/>
    </row>
    <row r="54" spans="1:12" ht="15.75">
      <c r="A54" s="170"/>
      <c r="B54" s="170"/>
      <c r="C54" s="172"/>
      <c r="D54" s="11" t="s">
        <v>64</v>
      </c>
      <c r="E54" s="10">
        <v>0</v>
      </c>
      <c r="F54" s="10">
        <v>0</v>
      </c>
      <c r="G54" s="10">
        <v>0</v>
      </c>
      <c r="I54" s="29"/>
      <c r="J54" s="29"/>
      <c r="K54" s="29"/>
      <c r="L54" s="28"/>
    </row>
    <row r="55" spans="1:12" ht="15.75">
      <c r="A55" s="170"/>
      <c r="B55" s="170"/>
      <c r="C55" s="172"/>
      <c r="D55" s="11" t="s">
        <v>65</v>
      </c>
      <c r="E55" s="10">
        <v>0</v>
      </c>
      <c r="F55" s="10">
        <v>0</v>
      </c>
      <c r="G55" s="10">
        <v>0</v>
      </c>
    </row>
    <row r="56" spans="1:12" ht="24" customHeight="1">
      <c r="A56" s="170"/>
      <c r="B56" s="170"/>
      <c r="C56" s="172"/>
      <c r="D56" s="11" t="s">
        <v>107</v>
      </c>
      <c r="E56" s="10">
        <v>0</v>
      </c>
      <c r="F56" s="10">
        <v>0</v>
      </c>
      <c r="G56" s="10">
        <v>100</v>
      </c>
    </row>
    <row r="57" spans="1:12" ht="21.75" customHeight="1">
      <c r="A57" s="170"/>
      <c r="B57" s="170"/>
      <c r="C57" s="172"/>
      <c r="D57" s="11" t="s">
        <v>77</v>
      </c>
      <c r="E57" s="10">
        <v>0</v>
      </c>
      <c r="F57" s="10">
        <v>0</v>
      </c>
      <c r="G57" s="10">
        <v>0</v>
      </c>
    </row>
    <row r="58" spans="1:12" ht="15.75">
      <c r="A58" s="170"/>
      <c r="B58" s="170"/>
      <c r="C58" s="172"/>
      <c r="D58" s="74" t="s">
        <v>66</v>
      </c>
      <c r="E58" s="33">
        <v>0</v>
      </c>
      <c r="F58" s="33">
        <v>0</v>
      </c>
      <c r="G58" s="33">
        <v>0</v>
      </c>
    </row>
    <row r="59" spans="1:12" ht="37.5" customHeight="1">
      <c r="A59" s="170"/>
      <c r="B59" s="170"/>
      <c r="C59" s="172"/>
      <c r="D59" s="14" t="s">
        <v>67</v>
      </c>
      <c r="E59" s="10">
        <v>0</v>
      </c>
      <c r="F59" s="10">
        <v>0</v>
      </c>
      <c r="G59" s="10">
        <v>0</v>
      </c>
    </row>
    <row r="60" spans="1:12" ht="21" customHeight="1">
      <c r="A60" s="171"/>
      <c r="B60" s="171"/>
      <c r="C60" s="172"/>
      <c r="D60" s="14" t="s">
        <v>69</v>
      </c>
      <c r="E60" s="10">
        <v>0</v>
      </c>
      <c r="F60" s="10">
        <v>0</v>
      </c>
      <c r="G60" s="10">
        <v>0</v>
      </c>
    </row>
    <row r="61" spans="1:12" ht="15.75">
      <c r="A61" s="170" t="s">
        <v>9</v>
      </c>
      <c r="B61" s="170" t="s">
        <v>92</v>
      </c>
      <c r="C61" s="172" t="s">
        <v>96</v>
      </c>
      <c r="D61" s="15" t="s">
        <v>35</v>
      </c>
      <c r="E61" s="32">
        <f>E62+E70++E71</f>
        <v>1160</v>
      </c>
      <c r="F61" s="32">
        <f>F62+F70++F71</f>
        <v>595.5</v>
      </c>
      <c r="G61" s="9">
        <f t="shared" ref="G61:G62" si="4">F61/E61*100</f>
        <v>51.33620689655173</v>
      </c>
    </row>
    <row r="62" spans="1:12" ht="15.75">
      <c r="A62" s="170"/>
      <c r="B62" s="170"/>
      <c r="C62" s="172"/>
      <c r="D62" s="74" t="s">
        <v>61</v>
      </c>
      <c r="E62" s="10">
        <f>SUM(E64:E67)</f>
        <v>1160</v>
      </c>
      <c r="F62" s="10">
        <f>SUM(F64:F67)</f>
        <v>595.5</v>
      </c>
      <c r="G62" s="10">
        <f t="shared" si="4"/>
        <v>51.33620689655173</v>
      </c>
    </row>
    <row r="63" spans="1:12" ht="15.75">
      <c r="A63" s="170"/>
      <c r="B63" s="170"/>
      <c r="C63" s="172"/>
      <c r="D63" s="11" t="s">
        <v>62</v>
      </c>
      <c r="E63" s="10"/>
      <c r="F63" s="10"/>
      <c r="G63" s="10"/>
    </row>
    <row r="64" spans="1:12" ht="31.5">
      <c r="A64" s="170"/>
      <c r="B64" s="170"/>
      <c r="C64" s="172"/>
      <c r="D64" s="11" t="s">
        <v>63</v>
      </c>
      <c r="E64" s="10">
        <f>'[1]Форма 1'!N32</f>
        <v>1160</v>
      </c>
      <c r="F64" s="10">
        <f>'[1]Форма 1'!O32</f>
        <v>595.5</v>
      </c>
      <c r="G64" s="10">
        <f t="shared" ref="G64" si="5">F64/E64*100</f>
        <v>51.33620689655173</v>
      </c>
    </row>
    <row r="65" spans="1:7" ht="21" customHeight="1">
      <c r="A65" s="170"/>
      <c r="B65" s="170"/>
      <c r="C65" s="172"/>
      <c r="D65" s="11" t="s">
        <v>64</v>
      </c>
      <c r="E65" s="10">
        <v>0</v>
      </c>
      <c r="F65" s="10">
        <v>0</v>
      </c>
      <c r="G65" s="10">
        <v>0</v>
      </c>
    </row>
    <row r="66" spans="1:7" ht="15.75">
      <c r="A66" s="170"/>
      <c r="B66" s="170"/>
      <c r="C66" s="172"/>
      <c r="D66" s="11" t="s">
        <v>65</v>
      </c>
      <c r="E66" s="10">
        <v>0</v>
      </c>
      <c r="F66" s="10">
        <v>0</v>
      </c>
      <c r="G66" s="10">
        <v>0</v>
      </c>
    </row>
    <row r="67" spans="1:7" ht="25.5" customHeight="1">
      <c r="A67" s="170"/>
      <c r="B67" s="170"/>
      <c r="C67" s="172"/>
      <c r="D67" s="11" t="s">
        <v>107</v>
      </c>
      <c r="E67" s="10">
        <v>0</v>
      </c>
      <c r="F67" s="10">
        <v>0</v>
      </c>
      <c r="G67" s="10">
        <v>100</v>
      </c>
    </row>
    <row r="68" spans="1:7" ht="23.25" customHeight="1">
      <c r="A68" s="170"/>
      <c r="B68" s="170"/>
      <c r="C68" s="172"/>
      <c r="D68" s="11" t="s">
        <v>77</v>
      </c>
      <c r="E68" s="10">
        <v>0</v>
      </c>
      <c r="F68" s="10">
        <v>0</v>
      </c>
      <c r="G68" s="10">
        <v>0</v>
      </c>
    </row>
    <row r="69" spans="1:7" ht="15.75">
      <c r="A69" s="170"/>
      <c r="B69" s="170"/>
      <c r="C69" s="172"/>
      <c r="D69" s="74" t="s">
        <v>66</v>
      </c>
      <c r="E69" s="33">
        <v>0</v>
      </c>
      <c r="F69" s="33">
        <v>0</v>
      </c>
      <c r="G69" s="33">
        <v>0</v>
      </c>
    </row>
    <row r="70" spans="1:7" ht="31.5">
      <c r="A70" s="170"/>
      <c r="B70" s="170"/>
      <c r="C70" s="172"/>
      <c r="D70" s="14" t="s">
        <v>67</v>
      </c>
      <c r="E70" s="10">
        <v>0</v>
      </c>
      <c r="F70" s="10">
        <v>0</v>
      </c>
      <c r="G70" s="10">
        <v>0</v>
      </c>
    </row>
    <row r="71" spans="1:7" ht="28.5" customHeight="1">
      <c r="A71" s="171"/>
      <c r="B71" s="171"/>
      <c r="C71" s="172"/>
      <c r="D71" s="14" t="s">
        <v>69</v>
      </c>
      <c r="E71" s="17">
        <v>0</v>
      </c>
      <c r="F71" s="17">
        <v>0</v>
      </c>
      <c r="G71" s="17">
        <v>0</v>
      </c>
    </row>
    <row r="72" spans="1:7" ht="28.5" customHeight="1">
      <c r="A72" s="97"/>
      <c r="B72" s="97"/>
      <c r="C72" s="98"/>
      <c r="D72" s="99"/>
      <c r="E72" s="35"/>
      <c r="F72" s="35"/>
      <c r="G72" s="35"/>
    </row>
    <row r="73" spans="1:7" ht="28.5" customHeight="1">
      <c r="A73" s="97"/>
      <c r="B73" s="97"/>
      <c r="C73" s="98"/>
      <c r="D73" s="99"/>
      <c r="E73" s="35"/>
      <c r="F73" s="35"/>
      <c r="G73" s="35"/>
    </row>
  </sheetData>
  <mergeCells count="28">
    <mergeCell ref="A1:C1"/>
    <mergeCell ref="A8:A18"/>
    <mergeCell ref="B8:B18"/>
    <mergeCell ref="C8:C18"/>
    <mergeCell ref="A2:G2"/>
    <mergeCell ref="A5:B6"/>
    <mergeCell ref="C5:C7"/>
    <mergeCell ref="D5:D7"/>
    <mergeCell ref="E6:E7"/>
    <mergeCell ref="F6:F7"/>
    <mergeCell ref="B3:G3"/>
    <mergeCell ref="E5:F5"/>
    <mergeCell ref="G5:G7"/>
    <mergeCell ref="A61:A71"/>
    <mergeCell ref="B61:B71"/>
    <mergeCell ref="C61:C71"/>
    <mergeCell ref="A40:A49"/>
    <mergeCell ref="A19:A28"/>
    <mergeCell ref="B19:B28"/>
    <mergeCell ref="C19:C28"/>
    <mergeCell ref="A50:A60"/>
    <mergeCell ref="B50:B60"/>
    <mergeCell ref="C50:C60"/>
    <mergeCell ref="A29:A39"/>
    <mergeCell ref="C40:C49"/>
    <mergeCell ref="B40:B49"/>
    <mergeCell ref="B29:B39"/>
    <mergeCell ref="C29:C39"/>
  </mergeCells>
  <pageMargins left="0.63" right="0.33" top="0.27" bottom="0.23" header="0.17" footer="0.16"/>
  <pageSetup paperSize="9" scale="73" fitToHeight="0" orientation="landscape" r:id="rId1"/>
  <rowBreaks count="2" manualBreakCount="2">
    <brk id="18" max="16383" man="1"/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N79"/>
  <sheetViews>
    <sheetView view="pageBreakPreview" topLeftCell="A74" zoomScale="66" zoomScaleNormal="93" zoomScaleSheetLayoutView="66" workbookViewId="0">
      <selection activeCell="E75" sqref="E75"/>
    </sheetView>
  </sheetViews>
  <sheetFormatPr defaultRowHeight="15"/>
  <cols>
    <col min="1" max="1" width="4.5703125" customWidth="1"/>
    <col min="2" max="2" width="4.28515625" customWidth="1"/>
    <col min="3" max="3" width="3.85546875" customWidth="1"/>
    <col min="4" max="4" width="4.140625" customWidth="1"/>
    <col min="5" max="5" width="39" customWidth="1"/>
    <col min="6" max="6" width="25.7109375" customWidth="1"/>
    <col min="7" max="7" width="9.7109375" customWidth="1"/>
    <col min="8" max="8" width="9.28515625" customWidth="1"/>
    <col min="9" max="9" width="34.7109375" customWidth="1"/>
    <col min="10" max="10" width="45.42578125" customWidth="1"/>
    <col min="12" max="12" width="21.42578125" customWidth="1"/>
    <col min="13" max="14" width="9.140625" hidden="1" customWidth="1"/>
  </cols>
  <sheetData>
    <row r="1" spans="1:14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.75">
      <c r="A2" s="192" t="s">
        <v>132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47.25" customHeight="1">
      <c r="A3" s="193" t="s">
        <v>389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s="27" customFormat="1" ht="64.5" customHeight="1">
      <c r="A4" s="232" t="s">
        <v>0</v>
      </c>
      <c r="B4" s="232"/>
      <c r="C4" s="232"/>
      <c r="D4" s="232"/>
      <c r="E4" s="232" t="s">
        <v>133</v>
      </c>
      <c r="F4" s="232" t="s">
        <v>134</v>
      </c>
      <c r="G4" s="232" t="s">
        <v>135</v>
      </c>
      <c r="H4" s="232" t="s">
        <v>136</v>
      </c>
      <c r="I4" s="232" t="s">
        <v>137</v>
      </c>
      <c r="J4" s="232" t="s">
        <v>138</v>
      </c>
      <c r="K4" s="232" t="s">
        <v>139</v>
      </c>
      <c r="L4" s="232"/>
      <c r="M4" s="232"/>
      <c r="N4" s="232"/>
    </row>
    <row r="5" spans="1:14" s="27" customFormat="1" ht="51.75" customHeight="1">
      <c r="A5" s="233" t="s">
        <v>140</v>
      </c>
      <c r="B5" s="233" t="s">
        <v>6</v>
      </c>
      <c r="C5" s="233" t="s">
        <v>28</v>
      </c>
      <c r="D5" s="233" t="s">
        <v>29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14" s="27" customFormat="1" ht="24" customHeight="1">
      <c r="A6" s="233">
        <v>3</v>
      </c>
      <c r="B6" s="234">
        <v>1</v>
      </c>
      <c r="C6" s="233"/>
      <c r="D6" s="233"/>
      <c r="E6" s="232" t="s">
        <v>141</v>
      </c>
      <c r="F6" s="232"/>
      <c r="G6" s="232"/>
      <c r="H6" s="232"/>
      <c r="I6" s="232"/>
      <c r="J6" s="232"/>
      <c r="K6" s="232"/>
      <c r="L6" s="232"/>
      <c r="M6" s="232"/>
      <c r="N6" s="232"/>
    </row>
    <row r="7" spans="1:14" s="27" customFormat="1" ht="65.25" customHeight="1">
      <c r="A7" s="233">
        <v>3</v>
      </c>
      <c r="B7" s="234">
        <v>1</v>
      </c>
      <c r="C7" s="235">
        <v>1</v>
      </c>
      <c r="D7" s="234"/>
      <c r="E7" s="236" t="s">
        <v>142</v>
      </c>
      <c r="F7" s="234" t="s">
        <v>143</v>
      </c>
      <c r="G7" s="234" t="s">
        <v>347</v>
      </c>
      <c r="H7" s="237" t="s">
        <v>348</v>
      </c>
      <c r="I7" s="238"/>
      <c r="J7" s="239"/>
      <c r="K7" s="238"/>
      <c r="L7" s="238"/>
      <c r="M7" s="238"/>
      <c r="N7" s="238"/>
    </row>
    <row r="8" spans="1:14" s="27" customFormat="1" ht="48.75" customHeight="1">
      <c r="A8" s="240">
        <v>3</v>
      </c>
      <c r="B8" s="240">
        <v>1</v>
      </c>
      <c r="C8" s="240">
        <v>1</v>
      </c>
      <c r="D8" s="241">
        <v>1</v>
      </c>
      <c r="E8" s="242" t="s">
        <v>144</v>
      </c>
      <c r="F8" s="243" t="s">
        <v>143</v>
      </c>
      <c r="G8" s="244" t="s">
        <v>347</v>
      </c>
      <c r="H8" s="238" t="s">
        <v>348</v>
      </c>
      <c r="I8" s="245" t="s">
        <v>270</v>
      </c>
      <c r="J8" s="246" t="s">
        <v>353</v>
      </c>
      <c r="K8" s="247" t="s">
        <v>147</v>
      </c>
      <c r="L8" s="238"/>
      <c r="M8" s="238"/>
      <c r="N8" s="238"/>
    </row>
    <row r="9" spans="1:14" s="27" customFormat="1">
      <c r="A9" s="240"/>
      <c r="B9" s="240"/>
      <c r="C9" s="240"/>
      <c r="D9" s="241"/>
      <c r="E9" s="248" t="s">
        <v>145</v>
      </c>
      <c r="F9" s="243"/>
      <c r="G9" s="249"/>
      <c r="H9" s="238"/>
      <c r="I9" s="250"/>
      <c r="J9" s="251" t="s">
        <v>354</v>
      </c>
      <c r="K9" s="247"/>
      <c r="L9" s="238"/>
      <c r="M9" s="238"/>
      <c r="N9" s="238"/>
    </row>
    <row r="10" spans="1:14" s="27" customFormat="1" ht="41.25" customHeight="1">
      <c r="A10" s="240"/>
      <c r="B10" s="240"/>
      <c r="C10" s="240"/>
      <c r="D10" s="241"/>
      <c r="E10" s="248" t="s">
        <v>146</v>
      </c>
      <c r="F10" s="243"/>
      <c r="G10" s="252"/>
      <c r="H10" s="238"/>
      <c r="I10" s="253"/>
      <c r="J10" s="251"/>
      <c r="K10" s="254"/>
      <c r="L10" s="239"/>
      <c r="M10" s="239"/>
      <c r="N10" s="239"/>
    </row>
    <row r="11" spans="1:14" s="27" customFormat="1" ht="33.75" customHeight="1">
      <c r="A11" s="240">
        <v>3</v>
      </c>
      <c r="B11" s="240">
        <v>1</v>
      </c>
      <c r="C11" s="240">
        <v>1</v>
      </c>
      <c r="D11" s="240">
        <v>2</v>
      </c>
      <c r="E11" s="245" t="s">
        <v>333</v>
      </c>
      <c r="F11" s="240" t="s">
        <v>143</v>
      </c>
      <c r="G11" s="240" t="s">
        <v>347</v>
      </c>
      <c r="H11" s="238" t="s">
        <v>348</v>
      </c>
      <c r="I11" s="245" t="s">
        <v>269</v>
      </c>
      <c r="J11" s="255" t="s">
        <v>355</v>
      </c>
      <c r="K11" s="238" t="s">
        <v>147</v>
      </c>
      <c r="L11" s="238"/>
      <c r="M11" s="238"/>
      <c r="N11" s="238"/>
    </row>
    <row r="12" spans="1:14" s="27" customFormat="1" ht="68.25" customHeight="1">
      <c r="A12" s="240"/>
      <c r="B12" s="240"/>
      <c r="C12" s="240"/>
      <c r="D12" s="240"/>
      <c r="E12" s="253"/>
      <c r="F12" s="240"/>
      <c r="G12" s="240"/>
      <c r="H12" s="238"/>
      <c r="I12" s="253"/>
      <c r="J12" s="255"/>
      <c r="K12" s="238"/>
      <c r="L12" s="238"/>
      <c r="M12" s="238"/>
      <c r="N12" s="238"/>
    </row>
    <row r="13" spans="1:14" s="27" customFormat="1">
      <c r="A13" s="240">
        <v>3</v>
      </c>
      <c r="B13" s="240">
        <v>1</v>
      </c>
      <c r="C13" s="240">
        <v>1</v>
      </c>
      <c r="D13" s="240">
        <v>3</v>
      </c>
      <c r="E13" s="238" t="s">
        <v>127</v>
      </c>
      <c r="F13" s="240" t="s">
        <v>143</v>
      </c>
      <c r="G13" s="240" t="s">
        <v>347</v>
      </c>
      <c r="H13" s="238" t="s">
        <v>348</v>
      </c>
      <c r="I13" s="238" t="s">
        <v>131</v>
      </c>
      <c r="J13" s="256" t="s">
        <v>356</v>
      </c>
      <c r="K13" s="238"/>
      <c r="L13" s="238"/>
      <c r="M13" s="238"/>
      <c r="N13" s="238"/>
    </row>
    <row r="14" spans="1:14" s="27" customFormat="1" ht="34.5" customHeight="1">
      <c r="A14" s="240"/>
      <c r="B14" s="240"/>
      <c r="C14" s="240"/>
      <c r="D14" s="240"/>
      <c r="E14" s="238"/>
      <c r="F14" s="240"/>
      <c r="G14" s="240"/>
      <c r="H14" s="238"/>
      <c r="I14" s="238"/>
      <c r="J14" s="256"/>
      <c r="K14" s="238"/>
      <c r="L14" s="238"/>
      <c r="M14" s="238"/>
      <c r="N14" s="238"/>
    </row>
    <row r="15" spans="1:14" s="27" customFormat="1" ht="48.75" customHeight="1">
      <c r="A15" s="234">
        <v>3</v>
      </c>
      <c r="B15" s="234">
        <v>1</v>
      </c>
      <c r="C15" s="234">
        <v>2</v>
      </c>
      <c r="D15" s="234"/>
      <c r="E15" s="257" t="s">
        <v>148</v>
      </c>
      <c r="F15" s="234" t="s">
        <v>143</v>
      </c>
      <c r="G15" s="234" t="s">
        <v>347</v>
      </c>
      <c r="H15" s="237" t="s">
        <v>348</v>
      </c>
      <c r="I15" s="237" t="s">
        <v>149</v>
      </c>
      <c r="J15" s="258" t="s">
        <v>357</v>
      </c>
      <c r="K15" s="238"/>
      <c r="L15" s="238"/>
      <c r="M15" s="238"/>
      <c r="N15" s="238"/>
    </row>
    <row r="16" spans="1:14" s="27" customFormat="1" ht="46.5" customHeight="1">
      <c r="A16" s="234">
        <v>3</v>
      </c>
      <c r="B16" s="234">
        <v>1</v>
      </c>
      <c r="C16" s="234">
        <v>3</v>
      </c>
      <c r="D16" s="234"/>
      <c r="E16" s="257" t="s">
        <v>335</v>
      </c>
      <c r="F16" s="234" t="s">
        <v>143</v>
      </c>
      <c r="G16" s="234" t="s">
        <v>347</v>
      </c>
      <c r="H16" s="237" t="s">
        <v>348</v>
      </c>
      <c r="I16" s="237" t="s">
        <v>150</v>
      </c>
      <c r="J16" s="258" t="s">
        <v>151</v>
      </c>
      <c r="K16" s="238"/>
      <c r="L16" s="238"/>
      <c r="M16" s="238"/>
      <c r="N16" s="238"/>
    </row>
    <row r="17" spans="1:14" s="27" customFormat="1" ht="24" customHeight="1">
      <c r="A17" s="233">
        <v>3</v>
      </c>
      <c r="B17" s="233">
        <v>2</v>
      </c>
      <c r="C17" s="234"/>
      <c r="D17" s="234"/>
      <c r="E17" s="232" t="s">
        <v>407</v>
      </c>
      <c r="F17" s="232"/>
      <c r="G17" s="232"/>
      <c r="H17" s="232"/>
      <c r="I17" s="232"/>
      <c r="J17" s="232"/>
      <c r="K17" s="259"/>
      <c r="L17" s="259"/>
      <c r="M17" s="259"/>
      <c r="N17" s="259"/>
    </row>
    <row r="18" spans="1:14" s="27" customFormat="1" ht="68.25" customHeight="1">
      <c r="A18" s="234">
        <v>3</v>
      </c>
      <c r="B18" s="234">
        <v>2</v>
      </c>
      <c r="C18" s="234">
        <v>1</v>
      </c>
      <c r="D18" s="234"/>
      <c r="E18" s="260" t="s">
        <v>44</v>
      </c>
      <c r="F18" s="234" t="s">
        <v>152</v>
      </c>
      <c r="G18" s="234" t="s">
        <v>347</v>
      </c>
      <c r="H18" s="237" t="s">
        <v>348</v>
      </c>
      <c r="I18" s="237"/>
      <c r="J18" s="237"/>
      <c r="K18" s="261"/>
      <c r="L18" s="262"/>
      <c r="M18" s="262"/>
      <c r="N18" s="237"/>
    </row>
    <row r="19" spans="1:14" s="27" customFormat="1" ht="29.25" customHeight="1">
      <c r="A19" s="240">
        <v>3</v>
      </c>
      <c r="B19" s="240">
        <v>2</v>
      </c>
      <c r="C19" s="240">
        <v>1</v>
      </c>
      <c r="D19" s="240">
        <v>1</v>
      </c>
      <c r="E19" s="238" t="s">
        <v>153</v>
      </c>
      <c r="F19" s="240" t="s">
        <v>152</v>
      </c>
      <c r="G19" s="240" t="s">
        <v>347</v>
      </c>
      <c r="H19" s="240" t="s">
        <v>348</v>
      </c>
      <c r="I19" s="238" t="s">
        <v>154</v>
      </c>
      <c r="J19" s="263" t="s">
        <v>358</v>
      </c>
      <c r="K19" s="264"/>
      <c r="L19" s="262"/>
      <c r="M19" s="265"/>
      <c r="N19" s="266"/>
    </row>
    <row r="20" spans="1:14" s="27" customFormat="1">
      <c r="A20" s="240"/>
      <c r="B20" s="240"/>
      <c r="C20" s="240"/>
      <c r="D20" s="240"/>
      <c r="E20" s="238"/>
      <c r="F20" s="240"/>
      <c r="G20" s="240"/>
      <c r="H20" s="240"/>
      <c r="I20" s="238"/>
      <c r="J20" s="267"/>
      <c r="K20" s="268"/>
      <c r="L20" s="269"/>
      <c r="M20" s="270"/>
      <c r="N20" s="271"/>
    </row>
    <row r="21" spans="1:14" s="27" customFormat="1">
      <c r="A21" s="240"/>
      <c r="B21" s="240"/>
      <c r="C21" s="240"/>
      <c r="D21" s="240"/>
      <c r="E21" s="238"/>
      <c r="F21" s="240"/>
      <c r="G21" s="240"/>
      <c r="H21" s="240"/>
      <c r="I21" s="238"/>
      <c r="J21" s="267"/>
      <c r="K21" s="268"/>
      <c r="L21" s="269"/>
      <c r="M21" s="270"/>
      <c r="N21" s="271"/>
    </row>
    <row r="22" spans="1:14" s="27" customFormat="1">
      <c r="A22" s="240"/>
      <c r="B22" s="240"/>
      <c r="C22" s="240"/>
      <c r="D22" s="240"/>
      <c r="E22" s="238"/>
      <c r="F22" s="240"/>
      <c r="G22" s="240"/>
      <c r="H22" s="240"/>
      <c r="I22" s="238"/>
      <c r="J22" s="267"/>
      <c r="K22" s="268"/>
      <c r="L22" s="269"/>
      <c r="M22" s="270"/>
      <c r="N22" s="271"/>
    </row>
    <row r="23" spans="1:14" s="27" customFormat="1" ht="6" customHeight="1">
      <c r="A23" s="240"/>
      <c r="B23" s="240"/>
      <c r="C23" s="240"/>
      <c r="D23" s="240"/>
      <c r="E23" s="238"/>
      <c r="F23" s="240"/>
      <c r="G23" s="240"/>
      <c r="H23" s="240"/>
      <c r="I23" s="238"/>
      <c r="J23" s="267"/>
      <c r="K23" s="268"/>
      <c r="L23" s="269"/>
      <c r="M23" s="270"/>
      <c r="N23" s="271"/>
    </row>
    <row r="24" spans="1:14" s="27" customFormat="1" ht="6.75" customHeight="1">
      <c r="A24" s="240"/>
      <c r="B24" s="240"/>
      <c r="C24" s="240"/>
      <c r="D24" s="240"/>
      <c r="E24" s="238"/>
      <c r="F24" s="240"/>
      <c r="G24" s="240"/>
      <c r="H24" s="240"/>
      <c r="I24" s="238"/>
      <c r="J24" s="267"/>
      <c r="K24" s="268"/>
      <c r="L24" s="269"/>
      <c r="M24" s="270"/>
      <c r="N24" s="271"/>
    </row>
    <row r="25" spans="1:14" s="27" customFormat="1" ht="22.5" customHeight="1">
      <c r="A25" s="240"/>
      <c r="B25" s="240"/>
      <c r="C25" s="240"/>
      <c r="D25" s="240"/>
      <c r="E25" s="238"/>
      <c r="F25" s="240"/>
      <c r="G25" s="240"/>
      <c r="H25" s="240"/>
      <c r="I25" s="238"/>
      <c r="J25" s="272"/>
      <c r="K25" s="273"/>
      <c r="L25" s="274"/>
      <c r="M25" s="275"/>
      <c r="N25" s="271"/>
    </row>
    <row r="26" spans="1:14" s="27" customFormat="1" ht="22.5" hidden="1" customHeight="1" thickBot="1">
      <c r="A26" s="240"/>
      <c r="B26" s="240"/>
      <c r="C26" s="240"/>
      <c r="D26" s="240"/>
      <c r="E26" s="238"/>
      <c r="F26" s="240"/>
      <c r="G26" s="240"/>
      <c r="H26" s="240"/>
      <c r="I26" s="238"/>
      <c r="J26" s="276"/>
      <c r="K26" s="277"/>
      <c r="L26" s="277"/>
      <c r="M26" s="278"/>
      <c r="N26" s="279"/>
    </row>
    <row r="27" spans="1:14" s="27" customFormat="1" ht="78" customHeight="1">
      <c r="A27" s="234">
        <v>3</v>
      </c>
      <c r="B27" s="234">
        <v>2</v>
      </c>
      <c r="C27" s="234">
        <v>2</v>
      </c>
      <c r="D27" s="234"/>
      <c r="E27" s="260" t="s">
        <v>155</v>
      </c>
      <c r="F27" s="234" t="s">
        <v>156</v>
      </c>
      <c r="G27" s="234" t="s">
        <v>347</v>
      </c>
      <c r="H27" s="237" t="s">
        <v>348</v>
      </c>
      <c r="I27" s="237"/>
      <c r="J27" s="237"/>
      <c r="K27" s="241"/>
      <c r="L27" s="243"/>
      <c r="M27" s="238"/>
      <c r="N27" s="238"/>
    </row>
    <row r="28" spans="1:14" s="27" customFormat="1" ht="116.25" customHeight="1">
      <c r="A28" s="234">
        <v>3</v>
      </c>
      <c r="B28" s="234">
        <v>2</v>
      </c>
      <c r="C28" s="234">
        <v>2</v>
      </c>
      <c r="D28" s="234">
        <v>1</v>
      </c>
      <c r="E28" s="237" t="s">
        <v>157</v>
      </c>
      <c r="F28" s="234" t="s">
        <v>158</v>
      </c>
      <c r="G28" s="234" t="s">
        <v>347</v>
      </c>
      <c r="H28" s="237" t="s">
        <v>348</v>
      </c>
      <c r="I28" s="237" t="s">
        <v>159</v>
      </c>
      <c r="J28" s="237" t="s">
        <v>359</v>
      </c>
      <c r="K28" s="241"/>
      <c r="L28" s="243"/>
      <c r="M28" s="238"/>
      <c r="N28" s="238"/>
    </row>
    <row r="29" spans="1:14" s="27" customFormat="1" ht="96.75" customHeight="1">
      <c r="A29" s="234">
        <v>3</v>
      </c>
      <c r="B29" s="234">
        <v>2</v>
      </c>
      <c r="C29" s="234">
        <v>2</v>
      </c>
      <c r="D29" s="234">
        <v>2</v>
      </c>
      <c r="E29" s="237" t="s">
        <v>104</v>
      </c>
      <c r="F29" s="234" t="s">
        <v>160</v>
      </c>
      <c r="G29" s="234" t="s">
        <v>347</v>
      </c>
      <c r="H29" s="237" t="s">
        <v>348</v>
      </c>
      <c r="I29" s="237" t="s">
        <v>161</v>
      </c>
      <c r="J29" s="237" t="s">
        <v>365</v>
      </c>
      <c r="K29" s="241"/>
      <c r="L29" s="243"/>
      <c r="M29" s="238"/>
      <c r="N29" s="238"/>
    </row>
    <row r="30" spans="1:14" s="27" customFormat="1" ht="75.75" customHeight="1">
      <c r="A30" s="234">
        <v>3</v>
      </c>
      <c r="B30" s="234">
        <v>2</v>
      </c>
      <c r="C30" s="234">
        <v>2</v>
      </c>
      <c r="D30" s="234">
        <v>3</v>
      </c>
      <c r="E30" s="237" t="s">
        <v>162</v>
      </c>
      <c r="F30" s="234" t="s">
        <v>152</v>
      </c>
      <c r="G30" s="234" t="s">
        <v>347</v>
      </c>
      <c r="H30" s="237" t="s">
        <v>348</v>
      </c>
      <c r="I30" s="237" t="s">
        <v>163</v>
      </c>
      <c r="J30" s="237" t="s">
        <v>360</v>
      </c>
      <c r="K30" s="241"/>
      <c r="L30" s="243"/>
      <c r="M30" s="238"/>
      <c r="N30" s="238"/>
    </row>
    <row r="31" spans="1:14" s="27" customFormat="1" ht="63" customHeight="1">
      <c r="A31" s="234">
        <v>3</v>
      </c>
      <c r="B31" s="234">
        <v>2</v>
      </c>
      <c r="C31" s="234">
        <v>3</v>
      </c>
      <c r="D31" s="234"/>
      <c r="E31" s="280" t="s">
        <v>164</v>
      </c>
      <c r="F31" s="234" t="s">
        <v>165</v>
      </c>
      <c r="G31" s="234" t="s">
        <v>347</v>
      </c>
      <c r="H31" s="237" t="s">
        <v>348</v>
      </c>
      <c r="I31" s="237"/>
      <c r="J31" s="260"/>
      <c r="K31" s="281"/>
      <c r="L31" s="282"/>
      <c r="M31" s="238"/>
      <c r="N31" s="238"/>
    </row>
    <row r="32" spans="1:14" s="27" customFormat="1" ht="45">
      <c r="A32" s="240">
        <v>3</v>
      </c>
      <c r="B32" s="240">
        <v>2</v>
      </c>
      <c r="C32" s="240">
        <v>3</v>
      </c>
      <c r="D32" s="241">
        <v>1</v>
      </c>
      <c r="E32" s="242" t="s">
        <v>166</v>
      </c>
      <c r="F32" s="243" t="s">
        <v>165</v>
      </c>
      <c r="G32" s="240" t="s">
        <v>347</v>
      </c>
      <c r="H32" s="245" t="s">
        <v>348</v>
      </c>
      <c r="I32" s="238" t="s">
        <v>169</v>
      </c>
      <c r="J32" s="245" t="s">
        <v>361</v>
      </c>
      <c r="K32" s="264"/>
      <c r="L32" s="265"/>
      <c r="M32" s="238"/>
      <c r="N32" s="238"/>
    </row>
    <row r="33" spans="1:14" s="27" customFormat="1">
      <c r="A33" s="240"/>
      <c r="B33" s="240"/>
      <c r="C33" s="240"/>
      <c r="D33" s="241"/>
      <c r="E33" s="248" t="s">
        <v>167</v>
      </c>
      <c r="F33" s="243"/>
      <c r="G33" s="240"/>
      <c r="H33" s="250"/>
      <c r="I33" s="238"/>
      <c r="J33" s="250"/>
      <c r="K33" s="268"/>
      <c r="L33" s="270"/>
      <c r="M33" s="238"/>
      <c r="N33" s="238"/>
    </row>
    <row r="34" spans="1:14" s="27" customFormat="1">
      <c r="A34" s="240"/>
      <c r="B34" s="240"/>
      <c r="C34" s="240"/>
      <c r="D34" s="241"/>
      <c r="E34" s="248" t="s">
        <v>168</v>
      </c>
      <c r="F34" s="243"/>
      <c r="G34" s="240"/>
      <c r="H34" s="250"/>
      <c r="I34" s="238"/>
      <c r="J34" s="250"/>
      <c r="K34" s="268"/>
      <c r="L34" s="270"/>
      <c r="M34" s="238"/>
      <c r="N34" s="238"/>
    </row>
    <row r="35" spans="1:14" s="27" customFormat="1">
      <c r="A35" s="240"/>
      <c r="B35" s="240"/>
      <c r="C35" s="240"/>
      <c r="D35" s="241"/>
      <c r="E35" s="248"/>
      <c r="F35" s="243"/>
      <c r="G35" s="240"/>
      <c r="H35" s="253"/>
      <c r="I35" s="238"/>
      <c r="J35" s="253"/>
      <c r="K35" s="273"/>
      <c r="L35" s="275"/>
      <c r="M35" s="238"/>
      <c r="N35" s="238"/>
    </row>
    <row r="36" spans="1:14" s="27" customFormat="1" ht="45">
      <c r="A36" s="240">
        <v>3</v>
      </c>
      <c r="B36" s="240">
        <v>2</v>
      </c>
      <c r="C36" s="240">
        <v>3</v>
      </c>
      <c r="D36" s="241">
        <v>2</v>
      </c>
      <c r="E36" s="242" t="s">
        <v>170</v>
      </c>
      <c r="F36" s="243" t="s">
        <v>165</v>
      </c>
      <c r="G36" s="240" t="s">
        <v>347</v>
      </c>
      <c r="H36" s="245" t="s">
        <v>348</v>
      </c>
      <c r="I36" s="238" t="s">
        <v>174</v>
      </c>
      <c r="J36" s="245" t="s">
        <v>362</v>
      </c>
      <c r="K36" s="264"/>
      <c r="L36" s="265"/>
      <c r="M36" s="238"/>
      <c r="N36" s="238"/>
    </row>
    <row r="37" spans="1:14" s="27" customFormat="1">
      <c r="A37" s="240"/>
      <c r="B37" s="240"/>
      <c r="C37" s="240"/>
      <c r="D37" s="241"/>
      <c r="E37" s="248" t="s">
        <v>171</v>
      </c>
      <c r="F37" s="243"/>
      <c r="G37" s="240"/>
      <c r="H37" s="250"/>
      <c r="I37" s="238"/>
      <c r="J37" s="250"/>
      <c r="K37" s="268"/>
      <c r="L37" s="270"/>
      <c r="M37" s="238"/>
      <c r="N37" s="238"/>
    </row>
    <row r="38" spans="1:14" s="27" customFormat="1">
      <c r="A38" s="240"/>
      <c r="B38" s="240"/>
      <c r="C38" s="240"/>
      <c r="D38" s="241"/>
      <c r="E38" s="248" t="s">
        <v>172</v>
      </c>
      <c r="F38" s="243"/>
      <c r="G38" s="240"/>
      <c r="H38" s="250"/>
      <c r="I38" s="238"/>
      <c r="J38" s="250"/>
      <c r="K38" s="268"/>
      <c r="L38" s="270"/>
      <c r="M38" s="238"/>
      <c r="N38" s="238"/>
    </row>
    <row r="39" spans="1:14" s="27" customFormat="1" ht="21.75" customHeight="1">
      <c r="A39" s="240"/>
      <c r="B39" s="240"/>
      <c r="C39" s="240"/>
      <c r="D39" s="241"/>
      <c r="E39" s="283" t="s">
        <v>173</v>
      </c>
      <c r="F39" s="243"/>
      <c r="G39" s="240"/>
      <c r="H39" s="253"/>
      <c r="I39" s="238"/>
      <c r="J39" s="253"/>
      <c r="K39" s="273"/>
      <c r="L39" s="275"/>
      <c r="M39" s="238"/>
      <c r="N39" s="238"/>
    </row>
    <row r="40" spans="1:14" s="27" customFormat="1" ht="77.25" customHeight="1">
      <c r="A40" s="234">
        <v>3</v>
      </c>
      <c r="B40" s="234">
        <v>2</v>
      </c>
      <c r="C40" s="234">
        <v>3</v>
      </c>
      <c r="D40" s="234">
        <v>3</v>
      </c>
      <c r="E40" s="283" t="s">
        <v>103</v>
      </c>
      <c r="F40" s="234" t="s">
        <v>165</v>
      </c>
      <c r="G40" s="234" t="s">
        <v>347</v>
      </c>
      <c r="H40" s="237" t="s">
        <v>348</v>
      </c>
      <c r="I40" s="237" t="s">
        <v>175</v>
      </c>
      <c r="J40" s="237" t="s">
        <v>363</v>
      </c>
      <c r="K40" s="241"/>
      <c r="L40" s="243"/>
      <c r="M40" s="238"/>
      <c r="N40" s="238"/>
    </row>
    <row r="41" spans="1:14" s="27" customFormat="1" ht="65.25" customHeight="1">
      <c r="A41" s="234">
        <v>3</v>
      </c>
      <c r="B41" s="234">
        <v>2</v>
      </c>
      <c r="C41" s="234">
        <v>4</v>
      </c>
      <c r="D41" s="234"/>
      <c r="E41" s="237" t="s">
        <v>176</v>
      </c>
      <c r="F41" s="234" t="s">
        <v>177</v>
      </c>
      <c r="G41" s="234" t="s">
        <v>347</v>
      </c>
      <c r="H41" s="237" t="s">
        <v>348</v>
      </c>
      <c r="I41" s="237" t="s">
        <v>178</v>
      </c>
      <c r="J41" s="237" t="s">
        <v>179</v>
      </c>
      <c r="K41" s="241"/>
      <c r="L41" s="243"/>
      <c r="M41" s="238"/>
      <c r="N41" s="238"/>
    </row>
    <row r="42" spans="1:14" s="27" customFormat="1" ht="64.5" customHeight="1">
      <c r="A42" s="234">
        <v>3</v>
      </c>
      <c r="B42" s="234">
        <v>2</v>
      </c>
      <c r="C42" s="234">
        <v>5</v>
      </c>
      <c r="D42" s="234"/>
      <c r="E42" s="237" t="s">
        <v>180</v>
      </c>
      <c r="F42" s="234" t="s">
        <v>93</v>
      </c>
      <c r="G42" s="234" t="s">
        <v>347</v>
      </c>
      <c r="H42" s="237" t="s">
        <v>348</v>
      </c>
      <c r="I42" s="237" t="s">
        <v>181</v>
      </c>
      <c r="J42" s="237" t="s">
        <v>364</v>
      </c>
      <c r="K42" s="241"/>
      <c r="L42" s="243"/>
      <c r="M42" s="284"/>
      <c r="N42" s="284"/>
    </row>
    <row r="43" spans="1:14" s="27" customFormat="1" ht="77.25" customHeight="1">
      <c r="A43" s="234">
        <v>3</v>
      </c>
      <c r="B43" s="234">
        <v>2</v>
      </c>
      <c r="C43" s="234">
        <v>6</v>
      </c>
      <c r="D43" s="234"/>
      <c r="E43" s="237" t="s">
        <v>408</v>
      </c>
      <c r="F43" s="234" t="s">
        <v>182</v>
      </c>
      <c r="G43" s="234" t="s">
        <v>347</v>
      </c>
      <c r="H43" s="237" t="s">
        <v>348</v>
      </c>
      <c r="I43" s="237" t="s">
        <v>183</v>
      </c>
      <c r="J43" s="285" t="s">
        <v>391</v>
      </c>
      <c r="K43" s="240"/>
      <c r="L43" s="240"/>
      <c r="M43" s="240"/>
      <c r="N43" s="240"/>
    </row>
    <row r="44" spans="1:14" s="27" customFormat="1" ht="54.75" customHeight="1">
      <c r="A44" s="234">
        <v>3</v>
      </c>
      <c r="B44" s="234">
        <v>2</v>
      </c>
      <c r="C44" s="234">
        <v>7</v>
      </c>
      <c r="D44" s="234"/>
      <c r="E44" s="237" t="s">
        <v>336</v>
      </c>
      <c r="F44" s="234" t="s">
        <v>182</v>
      </c>
      <c r="G44" s="234" t="s">
        <v>347</v>
      </c>
      <c r="H44" s="237" t="s">
        <v>348</v>
      </c>
      <c r="I44" s="237" t="s">
        <v>184</v>
      </c>
      <c r="J44" s="237" t="s">
        <v>151</v>
      </c>
      <c r="K44" s="241"/>
      <c r="L44" s="243"/>
      <c r="M44" s="238"/>
      <c r="N44" s="238"/>
    </row>
    <row r="45" spans="1:14" s="27" customFormat="1" ht="21.75" customHeight="1">
      <c r="A45" s="233">
        <v>3</v>
      </c>
      <c r="B45" s="233">
        <v>3</v>
      </c>
      <c r="C45" s="233"/>
      <c r="D45" s="234"/>
      <c r="E45" s="232" t="s">
        <v>185</v>
      </c>
      <c r="F45" s="232"/>
      <c r="G45" s="232"/>
      <c r="H45" s="232"/>
      <c r="I45" s="286"/>
      <c r="J45" s="286"/>
      <c r="K45" s="286"/>
      <c r="L45" s="286"/>
      <c r="M45" s="286"/>
      <c r="N45" s="286"/>
    </row>
    <row r="46" spans="1:14" s="27" customFormat="1" ht="131.25" customHeight="1">
      <c r="A46" s="233">
        <v>3</v>
      </c>
      <c r="B46" s="233">
        <v>3</v>
      </c>
      <c r="C46" s="234">
        <v>1</v>
      </c>
      <c r="D46" s="234"/>
      <c r="E46" s="257" t="s">
        <v>186</v>
      </c>
      <c r="F46" s="234" t="s">
        <v>187</v>
      </c>
      <c r="G46" s="234" t="s">
        <v>347</v>
      </c>
      <c r="H46" s="237" t="s">
        <v>348</v>
      </c>
      <c r="I46" s="258"/>
      <c r="J46" s="287"/>
      <c r="K46" s="288"/>
      <c r="L46" s="266"/>
      <c r="M46" s="288"/>
      <c r="N46" s="266"/>
    </row>
    <row r="47" spans="1:14" s="27" customFormat="1" ht="141.75" customHeight="1">
      <c r="A47" s="234">
        <v>3</v>
      </c>
      <c r="B47" s="234">
        <v>3</v>
      </c>
      <c r="C47" s="234">
        <v>1</v>
      </c>
      <c r="D47" s="234">
        <v>1</v>
      </c>
      <c r="E47" s="237" t="s">
        <v>188</v>
      </c>
      <c r="F47" s="234" t="s">
        <v>187</v>
      </c>
      <c r="G47" s="234" t="s">
        <v>347</v>
      </c>
      <c r="H47" s="237" t="s">
        <v>348</v>
      </c>
      <c r="I47" s="283" t="s">
        <v>189</v>
      </c>
      <c r="J47" s="278" t="s">
        <v>397</v>
      </c>
      <c r="K47" s="241" t="s">
        <v>394</v>
      </c>
      <c r="L47" s="289"/>
      <c r="M47" s="289"/>
      <c r="N47" s="243"/>
    </row>
    <row r="48" spans="1:14" s="27" customFormat="1" ht="271.5" customHeight="1">
      <c r="A48" s="234">
        <v>3</v>
      </c>
      <c r="B48" s="234">
        <v>3</v>
      </c>
      <c r="C48" s="234">
        <v>1</v>
      </c>
      <c r="D48" s="234">
        <v>2</v>
      </c>
      <c r="E48" s="237" t="s">
        <v>190</v>
      </c>
      <c r="F48" s="234" t="s">
        <v>191</v>
      </c>
      <c r="G48" s="234" t="s">
        <v>347</v>
      </c>
      <c r="H48" s="237" t="s">
        <v>348</v>
      </c>
      <c r="I48" s="237" t="s">
        <v>192</v>
      </c>
      <c r="J48" s="290" t="s">
        <v>395</v>
      </c>
      <c r="K48" s="268" t="s">
        <v>396</v>
      </c>
      <c r="L48" s="269"/>
      <c r="M48" s="269"/>
      <c r="N48" s="270"/>
    </row>
    <row r="49" spans="1:14" s="27" customFormat="1" ht="60.75" customHeight="1">
      <c r="A49" s="240">
        <v>3</v>
      </c>
      <c r="B49" s="240">
        <v>3</v>
      </c>
      <c r="C49" s="240">
        <v>1</v>
      </c>
      <c r="D49" s="240">
        <v>3</v>
      </c>
      <c r="E49" s="238" t="s">
        <v>193</v>
      </c>
      <c r="F49" s="240" t="s">
        <v>194</v>
      </c>
      <c r="G49" s="240" t="s">
        <v>347</v>
      </c>
      <c r="H49" s="240" t="s">
        <v>348</v>
      </c>
      <c r="I49" s="238" t="s">
        <v>195</v>
      </c>
      <c r="J49" s="245" t="s">
        <v>271</v>
      </c>
      <c r="K49" s="264" t="s">
        <v>196</v>
      </c>
      <c r="L49" s="262"/>
      <c r="M49" s="262"/>
      <c r="N49" s="265"/>
    </row>
    <row r="50" spans="1:14" s="27" customFormat="1" ht="50.25" customHeight="1">
      <c r="A50" s="240"/>
      <c r="B50" s="240"/>
      <c r="C50" s="240"/>
      <c r="D50" s="240"/>
      <c r="E50" s="238"/>
      <c r="F50" s="240"/>
      <c r="G50" s="240"/>
      <c r="H50" s="240"/>
      <c r="I50" s="238"/>
      <c r="J50" s="253"/>
      <c r="K50" s="273"/>
      <c r="L50" s="274"/>
      <c r="M50" s="274"/>
      <c r="N50" s="275"/>
    </row>
    <row r="51" spans="1:14" s="27" customFormat="1" ht="30" customHeight="1">
      <c r="A51" s="233">
        <v>3</v>
      </c>
      <c r="B51" s="233">
        <v>4</v>
      </c>
      <c r="C51" s="234"/>
      <c r="D51" s="234"/>
      <c r="E51" s="232" t="s">
        <v>330</v>
      </c>
      <c r="F51" s="232"/>
      <c r="G51" s="232"/>
      <c r="H51" s="232"/>
      <c r="I51" s="232"/>
      <c r="J51" s="232"/>
      <c r="K51" s="232"/>
      <c r="L51" s="232"/>
      <c r="M51" s="232"/>
      <c r="N51" s="232"/>
    </row>
    <row r="52" spans="1:14" s="27" customFormat="1" ht="75" customHeight="1">
      <c r="A52" s="234">
        <v>3</v>
      </c>
      <c r="B52" s="234">
        <v>4</v>
      </c>
      <c r="C52" s="234">
        <v>1</v>
      </c>
      <c r="D52" s="234"/>
      <c r="E52" s="237" t="s">
        <v>99</v>
      </c>
      <c r="F52" s="234" t="s">
        <v>197</v>
      </c>
      <c r="G52" s="234" t="s">
        <v>347</v>
      </c>
      <c r="H52" s="237" t="s">
        <v>348</v>
      </c>
      <c r="I52" s="237" t="s">
        <v>198</v>
      </c>
      <c r="J52" s="237" t="s">
        <v>366</v>
      </c>
      <c r="K52" s="241"/>
      <c r="L52" s="243"/>
      <c r="M52" s="238"/>
      <c r="N52" s="238"/>
    </row>
    <row r="53" spans="1:14" s="27" customFormat="1" ht="105" customHeight="1">
      <c r="A53" s="234">
        <v>3</v>
      </c>
      <c r="B53" s="234">
        <v>4</v>
      </c>
      <c r="C53" s="234">
        <v>2</v>
      </c>
      <c r="D53" s="234"/>
      <c r="E53" s="237" t="s">
        <v>199</v>
      </c>
      <c r="F53" s="234" t="s">
        <v>200</v>
      </c>
      <c r="G53" s="234" t="s">
        <v>347</v>
      </c>
      <c r="H53" s="237" t="s">
        <v>348</v>
      </c>
      <c r="I53" s="237" t="s">
        <v>201</v>
      </c>
      <c r="J53" s="237" t="s">
        <v>202</v>
      </c>
      <c r="K53" s="241" t="s">
        <v>203</v>
      </c>
      <c r="L53" s="243"/>
      <c r="M53" s="238"/>
      <c r="N53" s="238"/>
    </row>
    <row r="54" spans="1:14" s="27" customFormat="1" ht="198.75" customHeight="1">
      <c r="A54" s="291">
        <v>3</v>
      </c>
      <c r="B54" s="291">
        <v>4</v>
      </c>
      <c r="C54" s="291">
        <v>3</v>
      </c>
      <c r="D54" s="291"/>
      <c r="E54" s="242" t="s">
        <v>204</v>
      </c>
      <c r="F54" s="291" t="s">
        <v>205</v>
      </c>
      <c r="G54" s="234" t="s">
        <v>347</v>
      </c>
      <c r="H54" s="237" t="s">
        <v>348</v>
      </c>
      <c r="I54" s="242" t="s">
        <v>206</v>
      </c>
      <c r="J54" s="292" t="s">
        <v>367</v>
      </c>
      <c r="K54" s="293"/>
      <c r="L54" s="294"/>
      <c r="M54" s="238"/>
      <c r="N54" s="238"/>
    </row>
    <row r="55" spans="1:14" s="27" customFormat="1" ht="82.5" customHeight="1">
      <c r="A55" s="234">
        <v>3</v>
      </c>
      <c r="B55" s="234">
        <v>4</v>
      </c>
      <c r="C55" s="234">
        <v>4</v>
      </c>
      <c r="D55" s="234"/>
      <c r="E55" s="237" t="s">
        <v>207</v>
      </c>
      <c r="F55" s="234" t="s">
        <v>200</v>
      </c>
      <c r="G55" s="234" t="s">
        <v>347</v>
      </c>
      <c r="H55" s="237" t="s">
        <v>348</v>
      </c>
      <c r="I55" s="237" t="s">
        <v>208</v>
      </c>
      <c r="J55" s="237" t="s">
        <v>209</v>
      </c>
      <c r="K55" s="241" t="s">
        <v>210</v>
      </c>
      <c r="L55" s="243"/>
      <c r="M55" s="238"/>
      <c r="N55" s="238"/>
    </row>
    <row r="56" spans="1:14" s="27" customFormat="1" ht="26.25" customHeight="1">
      <c r="A56" s="233">
        <v>3</v>
      </c>
      <c r="B56" s="233">
        <v>5</v>
      </c>
      <c r="C56" s="234"/>
      <c r="D56" s="234"/>
      <c r="E56" s="232" t="s">
        <v>211</v>
      </c>
      <c r="F56" s="232"/>
      <c r="G56" s="232"/>
      <c r="H56" s="232"/>
      <c r="I56" s="232"/>
      <c r="J56" s="232"/>
      <c r="K56" s="232"/>
      <c r="L56" s="232"/>
      <c r="M56" s="232"/>
      <c r="N56" s="232"/>
    </row>
    <row r="57" spans="1:14" s="27" customFormat="1" ht="101.25" customHeight="1">
      <c r="A57" s="234">
        <v>3</v>
      </c>
      <c r="B57" s="234">
        <v>5</v>
      </c>
      <c r="C57" s="234">
        <v>1</v>
      </c>
      <c r="D57" s="234"/>
      <c r="E57" s="237" t="s">
        <v>212</v>
      </c>
      <c r="F57" s="234" t="s">
        <v>213</v>
      </c>
      <c r="G57" s="234" t="s">
        <v>347</v>
      </c>
      <c r="H57" s="237" t="s">
        <v>348</v>
      </c>
      <c r="I57" s="237" t="s">
        <v>214</v>
      </c>
      <c r="J57" s="237" t="s">
        <v>322</v>
      </c>
      <c r="K57" s="241"/>
      <c r="L57" s="243"/>
      <c r="M57" s="237"/>
      <c r="N57" s="237"/>
    </row>
    <row r="58" spans="1:14" s="27" customFormat="1" ht="105">
      <c r="A58" s="234">
        <v>3</v>
      </c>
      <c r="B58" s="234">
        <v>5</v>
      </c>
      <c r="C58" s="234">
        <v>2</v>
      </c>
      <c r="D58" s="234"/>
      <c r="E58" s="237" t="s">
        <v>215</v>
      </c>
      <c r="F58" s="234" t="s">
        <v>216</v>
      </c>
      <c r="G58" s="234" t="s">
        <v>347</v>
      </c>
      <c r="H58" s="237" t="s">
        <v>348</v>
      </c>
      <c r="I58" s="237" t="s">
        <v>217</v>
      </c>
      <c r="J58" s="237" t="s">
        <v>218</v>
      </c>
      <c r="K58" s="241"/>
      <c r="L58" s="243"/>
      <c r="M58" s="237"/>
      <c r="N58" s="237"/>
    </row>
    <row r="59" spans="1:14" s="27" customFormat="1" ht="105">
      <c r="A59" s="234">
        <v>3</v>
      </c>
      <c r="B59" s="234">
        <v>5</v>
      </c>
      <c r="C59" s="234">
        <v>3</v>
      </c>
      <c r="D59" s="234"/>
      <c r="E59" s="237" t="s">
        <v>219</v>
      </c>
      <c r="F59" s="234" t="s">
        <v>216</v>
      </c>
      <c r="G59" s="234" t="s">
        <v>347</v>
      </c>
      <c r="H59" s="237" t="s">
        <v>348</v>
      </c>
      <c r="I59" s="237" t="s">
        <v>219</v>
      </c>
      <c r="J59" s="237" t="s">
        <v>220</v>
      </c>
      <c r="K59" s="241"/>
      <c r="L59" s="243"/>
      <c r="M59" s="237"/>
      <c r="N59" s="237"/>
    </row>
    <row r="60" spans="1:14" s="27" customFormat="1" ht="107.25" customHeight="1">
      <c r="A60" s="234">
        <v>3</v>
      </c>
      <c r="B60" s="234">
        <v>5</v>
      </c>
      <c r="C60" s="234">
        <v>4</v>
      </c>
      <c r="D60" s="234"/>
      <c r="E60" s="237" t="s">
        <v>221</v>
      </c>
      <c r="F60" s="234" t="s">
        <v>222</v>
      </c>
      <c r="G60" s="234" t="s">
        <v>347</v>
      </c>
      <c r="H60" s="237" t="s">
        <v>348</v>
      </c>
      <c r="I60" s="237" t="s">
        <v>214</v>
      </c>
      <c r="J60" s="237" t="s">
        <v>223</v>
      </c>
      <c r="K60" s="241"/>
      <c r="L60" s="243"/>
      <c r="M60" s="237"/>
      <c r="N60" s="237"/>
    </row>
    <row r="61" spans="1:14" s="27" customFormat="1" ht="78" customHeight="1">
      <c r="A61" s="234">
        <v>3</v>
      </c>
      <c r="B61" s="234">
        <v>5</v>
      </c>
      <c r="C61" s="234">
        <v>5</v>
      </c>
      <c r="D61" s="234"/>
      <c r="E61" s="257" t="s">
        <v>224</v>
      </c>
      <c r="F61" s="234" t="s">
        <v>225</v>
      </c>
      <c r="G61" s="234" t="s">
        <v>347</v>
      </c>
      <c r="H61" s="237" t="s">
        <v>348</v>
      </c>
      <c r="I61" s="237" t="s">
        <v>226</v>
      </c>
      <c r="J61" s="237" t="s">
        <v>323</v>
      </c>
      <c r="K61" s="238" t="s">
        <v>227</v>
      </c>
      <c r="L61" s="238"/>
      <c r="M61" s="237"/>
      <c r="N61" s="295"/>
    </row>
    <row r="62" spans="1:14" s="27" customFormat="1" ht="75.75" customHeight="1">
      <c r="A62" s="234">
        <v>3</v>
      </c>
      <c r="B62" s="234">
        <v>5</v>
      </c>
      <c r="C62" s="234">
        <v>6</v>
      </c>
      <c r="D62" s="234"/>
      <c r="E62" s="257" t="s">
        <v>228</v>
      </c>
      <c r="F62" s="234" t="s">
        <v>229</v>
      </c>
      <c r="G62" s="234" t="s">
        <v>347</v>
      </c>
      <c r="H62" s="237" t="s">
        <v>348</v>
      </c>
      <c r="I62" s="237" t="s">
        <v>230</v>
      </c>
      <c r="J62" s="237" t="s">
        <v>231</v>
      </c>
      <c r="K62" s="241"/>
      <c r="L62" s="243"/>
      <c r="M62" s="237"/>
      <c r="N62" s="237"/>
    </row>
    <row r="63" spans="1:14" s="27" customFormat="1" ht="60">
      <c r="A63" s="234"/>
      <c r="B63" s="234"/>
      <c r="C63" s="234"/>
      <c r="D63" s="234"/>
      <c r="E63" s="257" t="s">
        <v>232</v>
      </c>
      <c r="F63" s="234" t="s">
        <v>233</v>
      </c>
      <c r="G63" s="234" t="s">
        <v>347</v>
      </c>
      <c r="H63" s="237" t="s">
        <v>348</v>
      </c>
      <c r="I63" s="237" t="s">
        <v>234</v>
      </c>
      <c r="J63" s="237" t="s">
        <v>235</v>
      </c>
      <c r="K63" s="241"/>
      <c r="L63" s="243"/>
      <c r="M63" s="237"/>
      <c r="N63" s="237"/>
    </row>
    <row r="64" spans="1:14" s="27" customFormat="1">
      <c r="A64" s="232" t="s">
        <v>321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</row>
    <row r="65" spans="1:14" s="27" customFormat="1" ht="92.25" customHeight="1">
      <c r="A65" s="234">
        <v>3</v>
      </c>
      <c r="B65" s="234">
        <v>6</v>
      </c>
      <c r="C65" s="234">
        <v>1</v>
      </c>
      <c r="D65" s="234"/>
      <c r="E65" s="296" t="s">
        <v>236</v>
      </c>
      <c r="F65" s="234" t="s">
        <v>237</v>
      </c>
      <c r="G65" s="234" t="s">
        <v>347</v>
      </c>
      <c r="H65" s="237" t="s">
        <v>348</v>
      </c>
      <c r="I65" s="237"/>
      <c r="J65" s="242"/>
      <c r="K65" s="264"/>
      <c r="L65" s="265"/>
      <c r="M65" s="237"/>
      <c r="N65" s="237"/>
    </row>
    <row r="66" spans="1:14" s="27" customFormat="1" ht="3.75" customHeight="1">
      <c r="A66" s="240">
        <v>3</v>
      </c>
      <c r="B66" s="240">
        <v>6</v>
      </c>
      <c r="C66" s="240">
        <v>1</v>
      </c>
      <c r="D66" s="240">
        <v>1</v>
      </c>
      <c r="E66" s="297" t="s">
        <v>238</v>
      </c>
      <c r="F66" s="240"/>
      <c r="G66" s="240" t="s">
        <v>347</v>
      </c>
      <c r="H66" s="240" t="s">
        <v>348</v>
      </c>
      <c r="I66" s="298" t="s">
        <v>239</v>
      </c>
      <c r="J66" s="261"/>
      <c r="K66" s="264"/>
      <c r="L66" s="265"/>
      <c r="M66" s="299"/>
      <c r="N66" s="238"/>
    </row>
    <row r="67" spans="1:14" s="27" customFormat="1" ht="154.5" customHeight="1">
      <c r="A67" s="240"/>
      <c r="B67" s="240"/>
      <c r="C67" s="240"/>
      <c r="D67" s="240"/>
      <c r="E67" s="297"/>
      <c r="F67" s="240"/>
      <c r="G67" s="240"/>
      <c r="H67" s="240"/>
      <c r="I67" s="300"/>
      <c r="J67" s="301" t="s">
        <v>409</v>
      </c>
      <c r="K67" s="273"/>
      <c r="L67" s="275"/>
      <c r="M67" s="237"/>
      <c r="N67" s="238"/>
    </row>
    <row r="68" spans="1:14" s="27" customFormat="1" ht="135" customHeight="1">
      <c r="A68" s="234">
        <v>3</v>
      </c>
      <c r="B68" s="234">
        <v>6</v>
      </c>
      <c r="C68" s="234">
        <v>1</v>
      </c>
      <c r="D68" s="234">
        <v>2</v>
      </c>
      <c r="E68" s="257" t="s">
        <v>240</v>
      </c>
      <c r="F68" s="234" t="s">
        <v>241</v>
      </c>
      <c r="G68" s="234" t="s">
        <v>347</v>
      </c>
      <c r="H68" s="237" t="s">
        <v>348</v>
      </c>
      <c r="I68" s="237" t="s">
        <v>242</v>
      </c>
      <c r="J68" s="237" t="s">
        <v>399</v>
      </c>
      <c r="K68" s="241"/>
      <c r="L68" s="243"/>
      <c r="M68" s="237"/>
      <c r="N68" s="237" t="s">
        <v>243</v>
      </c>
    </row>
    <row r="69" spans="1:14" s="27" customFormat="1" ht="96.75" customHeight="1">
      <c r="A69" s="234">
        <v>3</v>
      </c>
      <c r="B69" s="234">
        <v>6</v>
      </c>
      <c r="C69" s="234">
        <v>1</v>
      </c>
      <c r="D69" s="234">
        <v>3</v>
      </c>
      <c r="E69" s="257" t="s">
        <v>244</v>
      </c>
      <c r="F69" s="234" t="s">
        <v>241</v>
      </c>
      <c r="G69" s="234" t="s">
        <v>347</v>
      </c>
      <c r="H69" s="237" t="s">
        <v>348</v>
      </c>
      <c r="I69" s="237" t="s">
        <v>245</v>
      </c>
      <c r="J69" s="237" t="s">
        <v>398</v>
      </c>
      <c r="K69" s="255"/>
      <c r="L69" s="247"/>
      <c r="M69" s="237"/>
      <c r="N69" s="237" t="s">
        <v>246</v>
      </c>
    </row>
    <row r="70" spans="1:14" s="27" customFormat="1" ht="58.5" customHeight="1">
      <c r="A70" s="234">
        <v>3</v>
      </c>
      <c r="B70" s="234">
        <v>6</v>
      </c>
      <c r="C70" s="234">
        <v>2</v>
      </c>
      <c r="D70" s="234"/>
      <c r="E70" s="302" t="s">
        <v>247</v>
      </c>
      <c r="F70" s="234" t="s">
        <v>241</v>
      </c>
      <c r="G70" s="234" t="s">
        <v>347</v>
      </c>
      <c r="H70" s="237" t="s">
        <v>348</v>
      </c>
      <c r="I70" s="237"/>
      <c r="J70" s="237"/>
      <c r="K70" s="241"/>
      <c r="L70" s="243"/>
      <c r="M70" s="237"/>
      <c r="N70" s="237"/>
    </row>
    <row r="71" spans="1:14" s="27" customFormat="1" ht="119.25" customHeight="1">
      <c r="A71" s="234">
        <v>3</v>
      </c>
      <c r="B71" s="234">
        <v>6</v>
      </c>
      <c r="C71" s="234">
        <v>2</v>
      </c>
      <c r="D71" s="234">
        <v>1</v>
      </c>
      <c r="E71" s="257" t="s">
        <v>248</v>
      </c>
      <c r="F71" s="234" t="s">
        <v>241</v>
      </c>
      <c r="G71" s="234" t="s">
        <v>347</v>
      </c>
      <c r="H71" s="237" t="s">
        <v>348</v>
      </c>
      <c r="I71" s="237" t="s">
        <v>249</v>
      </c>
      <c r="J71" s="237" t="s">
        <v>400</v>
      </c>
      <c r="K71" s="241"/>
      <c r="L71" s="243"/>
      <c r="M71" s="237"/>
      <c r="N71" s="237" t="s">
        <v>250</v>
      </c>
    </row>
    <row r="72" spans="1:14" s="27" customFormat="1" ht="81" customHeight="1">
      <c r="A72" s="234">
        <v>3</v>
      </c>
      <c r="B72" s="234">
        <v>6</v>
      </c>
      <c r="C72" s="234">
        <v>2</v>
      </c>
      <c r="D72" s="234">
        <v>2</v>
      </c>
      <c r="E72" s="257" t="s">
        <v>251</v>
      </c>
      <c r="F72" s="257" t="s">
        <v>241</v>
      </c>
      <c r="G72" s="234" t="s">
        <v>347</v>
      </c>
      <c r="H72" s="237" t="s">
        <v>348</v>
      </c>
      <c r="I72" s="237" t="s">
        <v>252</v>
      </c>
      <c r="J72" s="237" t="s">
        <v>401</v>
      </c>
      <c r="K72" s="241"/>
      <c r="L72" s="243"/>
      <c r="M72" s="237"/>
      <c r="N72" s="237" t="s">
        <v>253</v>
      </c>
    </row>
    <row r="73" spans="1:14" s="27" customFormat="1" ht="159.75" customHeight="1">
      <c r="A73" s="234">
        <v>3</v>
      </c>
      <c r="B73" s="234">
        <v>6</v>
      </c>
      <c r="C73" s="234">
        <v>2</v>
      </c>
      <c r="D73" s="234">
        <v>3</v>
      </c>
      <c r="E73" s="257" t="s">
        <v>254</v>
      </c>
      <c r="F73" s="257" t="s">
        <v>241</v>
      </c>
      <c r="G73" s="234" t="s">
        <v>347</v>
      </c>
      <c r="H73" s="237" t="s">
        <v>348</v>
      </c>
      <c r="I73" s="237" t="s">
        <v>255</v>
      </c>
      <c r="J73" s="237" t="s">
        <v>337</v>
      </c>
      <c r="K73" s="241"/>
      <c r="L73" s="243"/>
      <c r="M73" s="237"/>
      <c r="N73" s="237"/>
    </row>
    <row r="74" spans="1:14" s="27" customFormat="1" ht="106.5" customHeight="1">
      <c r="A74" s="234">
        <v>3</v>
      </c>
      <c r="B74" s="234">
        <v>6</v>
      </c>
      <c r="C74" s="234">
        <v>2</v>
      </c>
      <c r="D74" s="234">
        <v>4</v>
      </c>
      <c r="E74" s="257" t="s">
        <v>256</v>
      </c>
      <c r="F74" s="257" t="s">
        <v>241</v>
      </c>
      <c r="G74" s="234" t="s">
        <v>347</v>
      </c>
      <c r="H74" s="237" t="s">
        <v>348</v>
      </c>
      <c r="I74" s="237" t="s">
        <v>257</v>
      </c>
      <c r="J74" s="237" t="s">
        <v>402</v>
      </c>
      <c r="K74" s="241"/>
      <c r="L74" s="243"/>
      <c r="M74" s="237"/>
      <c r="N74" s="237"/>
    </row>
    <row r="75" spans="1:14" s="27" customFormat="1" ht="135" customHeight="1">
      <c r="A75" s="234">
        <v>3</v>
      </c>
      <c r="B75" s="234">
        <v>6</v>
      </c>
      <c r="C75" s="234">
        <v>2</v>
      </c>
      <c r="D75" s="234">
        <v>5</v>
      </c>
      <c r="E75" s="257" t="s">
        <v>258</v>
      </c>
      <c r="F75" s="257" t="s">
        <v>241</v>
      </c>
      <c r="G75" s="234" t="s">
        <v>347</v>
      </c>
      <c r="H75" s="237" t="s">
        <v>348</v>
      </c>
      <c r="I75" s="237" t="s">
        <v>259</v>
      </c>
      <c r="J75" s="237" t="s">
        <v>403</v>
      </c>
      <c r="K75" s="241"/>
      <c r="L75" s="243"/>
      <c r="M75" s="237"/>
      <c r="N75" s="237" t="s">
        <v>260</v>
      </c>
    </row>
    <row r="76" spans="1:14" s="27" customFormat="1" ht="165.75" customHeight="1">
      <c r="A76" s="234">
        <v>3</v>
      </c>
      <c r="B76" s="234">
        <v>6</v>
      </c>
      <c r="C76" s="234">
        <v>2</v>
      </c>
      <c r="D76" s="234">
        <v>6</v>
      </c>
      <c r="E76" s="257" t="s">
        <v>261</v>
      </c>
      <c r="F76" s="257" t="s">
        <v>241</v>
      </c>
      <c r="G76" s="234" t="s">
        <v>347</v>
      </c>
      <c r="H76" s="237" t="s">
        <v>348</v>
      </c>
      <c r="I76" s="237" t="s">
        <v>257</v>
      </c>
      <c r="J76" s="237" t="s">
        <v>404</v>
      </c>
      <c r="K76" s="241"/>
      <c r="L76" s="243"/>
      <c r="M76" s="237"/>
      <c r="N76" s="237" t="s">
        <v>262</v>
      </c>
    </row>
    <row r="77" spans="1:14" s="27" customFormat="1" ht="150.75" customHeight="1">
      <c r="A77" s="234">
        <v>3</v>
      </c>
      <c r="B77" s="234">
        <v>6</v>
      </c>
      <c r="C77" s="234">
        <v>2</v>
      </c>
      <c r="D77" s="234">
        <v>7</v>
      </c>
      <c r="E77" s="257" t="s">
        <v>263</v>
      </c>
      <c r="F77" s="257" t="s">
        <v>241</v>
      </c>
      <c r="G77" s="234" t="s">
        <v>347</v>
      </c>
      <c r="H77" s="237" t="s">
        <v>348</v>
      </c>
      <c r="I77" s="237" t="s">
        <v>264</v>
      </c>
      <c r="J77" s="237" t="s">
        <v>405</v>
      </c>
      <c r="K77" s="241"/>
      <c r="L77" s="243"/>
      <c r="M77" s="237"/>
      <c r="N77" s="237" t="s">
        <v>265</v>
      </c>
    </row>
    <row r="78" spans="1:14" s="27" customFormat="1" ht="103.5" customHeight="1">
      <c r="A78" s="240">
        <v>3</v>
      </c>
      <c r="B78" s="240">
        <v>6</v>
      </c>
      <c r="C78" s="240">
        <v>2</v>
      </c>
      <c r="D78" s="240">
        <v>8</v>
      </c>
      <c r="E78" s="297" t="s">
        <v>266</v>
      </c>
      <c r="F78" s="303" t="s">
        <v>267</v>
      </c>
      <c r="G78" s="240" t="s">
        <v>347</v>
      </c>
      <c r="H78" s="240" t="s">
        <v>348</v>
      </c>
      <c r="I78" s="238" t="s">
        <v>268</v>
      </c>
      <c r="J78" s="245" t="s">
        <v>406</v>
      </c>
      <c r="K78" s="264"/>
      <c r="L78" s="265"/>
      <c r="M78" s="237"/>
      <c r="N78" s="238"/>
    </row>
    <row r="79" spans="1:14" s="27" customFormat="1" ht="21" hidden="1" customHeight="1">
      <c r="A79" s="240"/>
      <c r="B79" s="240"/>
      <c r="C79" s="240"/>
      <c r="D79" s="240"/>
      <c r="E79" s="297"/>
      <c r="F79" s="304"/>
      <c r="G79" s="240"/>
      <c r="H79" s="240"/>
      <c r="I79" s="238"/>
      <c r="J79" s="253"/>
      <c r="K79" s="273"/>
      <c r="L79" s="275"/>
      <c r="M79" s="237"/>
      <c r="N79" s="238"/>
    </row>
  </sheetData>
  <mergeCells count="167">
    <mergeCell ref="N78:N79"/>
    <mergeCell ref="K78:L79"/>
    <mergeCell ref="J78:J79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K75:L75"/>
    <mergeCell ref="K76:L76"/>
    <mergeCell ref="K77:L77"/>
    <mergeCell ref="K74:L74"/>
    <mergeCell ref="K73:L73"/>
    <mergeCell ref="K72:L72"/>
    <mergeCell ref="K71:L71"/>
    <mergeCell ref="K70:L70"/>
    <mergeCell ref="G66:G67"/>
    <mergeCell ref="H66:H67"/>
    <mergeCell ref="I66:I67"/>
    <mergeCell ref="A64:N64"/>
    <mergeCell ref="A66:A67"/>
    <mergeCell ref="B66:B67"/>
    <mergeCell ref="C66:C67"/>
    <mergeCell ref="D66:D67"/>
    <mergeCell ref="E66:E67"/>
    <mergeCell ref="F66:F67"/>
    <mergeCell ref="K65:L65"/>
    <mergeCell ref="K66:L66"/>
    <mergeCell ref="K67:L67"/>
    <mergeCell ref="K68:L68"/>
    <mergeCell ref="K69:L69"/>
    <mergeCell ref="K62:L62"/>
    <mergeCell ref="K63:L63"/>
    <mergeCell ref="K61:L61"/>
    <mergeCell ref="K60:L60"/>
    <mergeCell ref="N66:N67"/>
    <mergeCell ref="K54:L54"/>
    <mergeCell ref="M55:N55"/>
    <mergeCell ref="E56:N56"/>
    <mergeCell ref="K55:L55"/>
    <mergeCell ref="K57:L57"/>
    <mergeCell ref="K58:L58"/>
    <mergeCell ref="K59:L59"/>
    <mergeCell ref="K48:N48"/>
    <mergeCell ref="A49:A50"/>
    <mergeCell ref="B49:B50"/>
    <mergeCell ref="C49:C50"/>
    <mergeCell ref="D49:D50"/>
    <mergeCell ref="E49:E50"/>
    <mergeCell ref="F49:F50"/>
    <mergeCell ref="M54:N54"/>
    <mergeCell ref="M53:N53"/>
    <mergeCell ref="E51:N51"/>
    <mergeCell ref="M52:N52"/>
    <mergeCell ref="J49:J50"/>
    <mergeCell ref="K49:N50"/>
    <mergeCell ref="K52:L52"/>
    <mergeCell ref="G49:G50"/>
    <mergeCell ref="H49:H50"/>
    <mergeCell ref="I49:I50"/>
    <mergeCell ref="K53:L53"/>
    <mergeCell ref="M44:N44"/>
    <mergeCell ref="E45:N45"/>
    <mergeCell ref="M42:N42"/>
    <mergeCell ref="K44:L44"/>
    <mergeCell ref="K42:L42"/>
    <mergeCell ref="K47:N47"/>
    <mergeCell ref="K43:N43"/>
    <mergeCell ref="M40:N40"/>
    <mergeCell ref="M41:N41"/>
    <mergeCell ref="M36:N39"/>
    <mergeCell ref="J36:J39"/>
    <mergeCell ref="K36:L39"/>
    <mergeCell ref="M32:N35"/>
    <mergeCell ref="K32:L35"/>
    <mergeCell ref="K41:L41"/>
    <mergeCell ref="K40:L40"/>
    <mergeCell ref="A36:A39"/>
    <mergeCell ref="B36:B39"/>
    <mergeCell ref="C36:C39"/>
    <mergeCell ref="D36:D39"/>
    <mergeCell ref="F36:F39"/>
    <mergeCell ref="G36:G39"/>
    <mergeCell ref="H36:H39"/>
    <mergeCell ref="I36:I39"/>
    <mergeCell ref="H32:H35"/>
    <mergeCell ref="I32:I35"/>
    <mergeCell ref="A32:A35"/>
    <mergeCell ref="B32:B35"/>
    <mergeCell ref="C32:C35"/>
    <mergeCell ref="D32:D35"/>
    <mergeCell ref="F32:F35"/>
    <mergeCell ref="G32:G35"/>
    <mergeCell ref="M31:N31"/>
    <mergeCell ref="J32:J35"/>
    <mergeCell ref="M30:N30"/>
    <mergeCell ref="M28:N28"/>
    <mergeCell ref="M29:N29"/>
    <mergeCell ref="K28:L28"/>
    <mergeCell ref="K29:L29"/>
    <mergeCell ref="K30:L30"/>
    <mergeCell ref="K31:L31"/>
    <mergeCell ref="K19:M25"/>
    <mergeCell ref="M27:N27"/>
    <mergeCell ref="G19:G26"/>
    <mergeCell ref="H19:H26"/>
    <mergeCell ref="I19:I26"/>
    <mergeCell ref="A19:A26"/>
    <mergeCell ref="B19:B26"/>
    <mergeCell ref="C19:C26"/>
    <mergeCell ref="D19:D26"/>
    <mergeCell ref="E19:E26"/>
    <mergeCell ref="F19:F26"/>
    <mergeCell ref="K27:L27"/>
    <mergeCell ref="J19:J25"/>
    <mergeCell ref="K16:N16"/>
    <mergeCell ref="E17:N17"/>
    <mergeCell ref="K13:N14"/>
    <mergeCell ref="K15:N15"/>
    <mergeCell ref="J13:J14"/>
    <mergeCell ref="L18:M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1:A12"/>
    <mergeCell ref="B11:B12"/>
    <mergeCell ref="C11:C12"/>
    <mergeCell ref="D11:D12"/>
    <mergeCell ref="F11:F12"/>
    <mergeCell ref="G11:G12"/>
    <mergeCell ref="H11:H12"/>
    <mergeCell ref="J11:J12"/>
    <mergeCell ref="K11:N12"/>
    <mergeCell ref="I11:I12"/>
    <mergeCell ref="E11:E12"/>
    <mergeCell ref="I7:N7"/>
    <mergeCell ref="A8:A10"/>
    <mergeCell ref="B8:B10"/>
    <mergeCell ref="C8:C10"/>
    <mergeCell ref="D8:D10"/>
    <mergeCell ref="F8:F10"/>
    <mergeCell ref="G8:G10"/>
    <mergeCell ref="H8:H10"/>
    <mergeCell ref="K8:N10"/>
    <mergeCell ref="I8:I10"/>
    <mergeCell ref="J4:J5"/>
    <mergeCell ref="K4:N5"/>
    <mergeCell ref="E6:N6"/>
    <mergeCell ref="A1:N1"/>
    <mergeCell ref="A2:N2"/>
    <mergeCell ref="A3:N3"/>
    <mergeCell ref="A4:D4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="98" zoomScaleNormal="98" workbookViewId="0">
      <selection activeCell="M9" sqref="M9"/>
    </sheetView>
  </sheetViews>
  <sheetFormatPr defaultColWidth="11.28515625" defaultRowHeight="12"/>
  <cols>
    <col min="1" max="1" width="5.42578125" style="305" customWidth="1"/>
    <col min="2" max="2" width="5.7109375" style="305" customWidth="1"/>
    <col min="3" max="3" width="6.85546875" style="305" customWidth="1"/>
    <col min="4" max="4" width="18.85546875" style="305" customWidth="1"/>
    <col min="5" max="5" width="24.28515625" style="305" customWidth="1"/>
    <col min="6" max="6" width="8.140625" style="305" customWidth="1"/>
    <col min="7" max="16384" width="11.28515625" style="305"/>
  </cols>
  <sheetData>
    <row r="1" spans="1:11">
      <c r="A1" s="220" t="s">
        <v>19</v>
      </c>
      <c r="B1" s="220"/>
      <c r="C1" s="220"/>
      <c r="D1" s="220"/>
      <c r="E1" s="220"/>
      <c r="F1" s="123"/>
      <c r="G1" s="123"/>
      <c r="H1" s="123"/>
      <c r="I1" s="123"/>
      <c r="J1" s="123"/>
      <c r="K1" s="122"/>
    </row>
    <row r="2" spans="1:11">
      <c r="A2" s="221" t="s">
        <v>20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>
      <c r="A3" s="121"/>
      <c r="B3" s="122"/>
      <c r="C3" s="223" t="s">
        <v>387</v>
      </c>
      <c r="D3" s="223"/>
      <c r="E3" s="223"/>
      <c r="F3" s="223"/>
      <c r="G3" s="223"/>
      <c r="H3" s="223"/>
      <c r="I3" s="223"/>
      <c r="J3" s="223"/>
      <c r="K3" s="122"/>
    </row>
    <row r="4" spans="1:11">
      <c r="A4" s="121"/>
      <c r="B4" s="122"/>
      <c r="C4" s="223" t="s">
        <v>388</v>
      </c>
      <c r="D4" s="224"/>
      <c r="E4" s="224"/>
      <c r="F4" s="224"/>
      <c r="G4" s="224"/>
      <c r="H4" s="224"/>
      <c r="I4" s="224"/>
      <c r="J4" s="224"/>
      <c r="K4" s="122"/>
    </row>
    <row r="5" spans="1:11">
      <c r="A5" s="3"/>
      <c r="B5" s="3"/>
      <c r="C5" s="3"/>
      <c r="D5" s="123"/>
      <c r="E5" s="123"/>
      <c r="F5" s="123"/>
      <c r="G5" s="123"/>
      <c r="H5" s="123"/>
      <c r="I5" s="123"/>
      <c r="J5" s="123"/>
      <c r="K5" s="123"/>
    </row>
    <row r="6" spans="1:11" ht="82.5" customHeight="1">
      <c r="A6" s="225" t="s">
        <v>0</v>
      </c>
      <c r="B6" s="225"/>
      <c r="C6" s="225" t="s">
        <v>1</v>
      </c>
      <c r="D6" s="225" t="s">
        <v>2</v>
      </c>
      <c r="E6" s="225" t="s">
        <v>3</v>
      </c>
      <c r="F6" s="225" t="s">
        <v>4</v>
      </c>
      <c r="G6" s="225" t="s">
        <v>114</v>
      </c>
      <c r="H6" s="225" t="s">
        <v>115</v>
      </c>
      <c r="I6" s="225" t="s">
        <v>21</v>
      </c>
      <c r="J6" s="225" t="s">
        <v>22</v>
      </c>
      <c r="K6" s="225" t="s">
        <v>23</v>
      </c>
    </row>
    <row r="7" spans="1:11" ht="40.5" customHeight="1">
      <c r="A7" s="124" t="s">
        <v>5</v>
      </c>
      <c r="B7" s="124" t="s">
        <v>6</v>
      </c>
      <c r="C7" s="226"/>
      <c r="D7" s="227" t="s">
        <v>7</v>
      </c>
      <c r="E7" s="227" t="s">
        <v>8</v>
      </c>
      <c r="F7" s="227"/>
      <c r="G7" s="227"/>
      <c r="H7" s="227"/>
      <c r="I7" s="227"/>
      <c r="J7" s="227"/>
      <c r="K7" s="227"/>
    </row>
    <row r="8" spans="1:11">
      <c r="A8" s="20" t="s">
        <v>9</v>
      </c>
      <c r="B8" s="100">
        <v>1</v>
      </c>
      <c r="C8" s="100"/>
      <c r="D8" s="217" t="s">
        <v>10</v>
      </c>
      <c r="E8" s="217"/>
      <c r="F8" s="217"/>
      <c r="G8" s="217"/>
      <c r="H8" s="217"/>
      <c r="I8" s="217"/>
      <c r="J8" s="217"/>
      <c r="K8" s="217"/>
    </row>
    <row r="9" spans="1:11" ht="22.5" customHeight="1">
      <c r="A9" s="208" t="s">
        <v>9</v>
      </c>
      <c r="B9" s="208" t="s">
        <v>11</v>
      </c>
      <c r="C9" s="208" t="s">
        <v>12</v>
      </c>
      <c r="D9" s="218" t="s">
        <v>368</v>
      </c>
      <c r="E9" s="126" t="s">
        <v>78</v>
      </c>
      <c r="F9" s="108" t="s">
        <v>79</v>
      </c>
      <c r="G9" s="109">
        <v>258000</v>
      </c>
      <c r="H9" s="110">
        <v>129000</v>
      </c>
      <c r="I9" s="110">
        <v>134925</v>
      </c>
      <c r="J9" s="110">
        <v>52.2</v>
      </c>
      <c r="K9" s="110">
        <v>104.5</v>
      </c>
    </row>
    <row r="10" spans="1:11" ht="53.25" customHeight="1">
      <c r="A10" s="216"/>
      <c r="B10" s="216"/>
      <c r="C10" s="216"/>
      <c r="D10" s="219"/>
      <c r="E10" s="126" t="s">
        <v>13</v>
      </c>
      <c r="F10" s="108" t="s">
        <v>14</v>
      </c>
      <c r="G10" s="111">
        <v>24988.5</v>
      </c>
      <c r="H10" s="110">
        <v>24902.5</v>
      </c>
      <c r="I10" s="110">
        <v>12377.6</v>
      </c>
      <c r="J10" s="112">
        <f>I10/G10*100</f>
        <v>49.533185265222002</v>
      </c>
      <c r="K10" s="112">
        <f>I10/H10*100</f>
        <v>49.704246561590203</v>
      </c>
    </row>
    <row r="11" spans="1:11" ht="33" customHeight="1">
      <c r="A11" s="208" t="s">
        <v>9</v>
      </c>
      <c r="B11" s="209">
        <v>1</v>
      </c>
      <c r="C11" s="209">
        <v>938</v>
      </c>
      <c r="D11" s="210" t="s">
        <v>127</v>
      </c>
      <c r="E11" s="126" t="s">
        <v>131</v>
      </c>
      <c r="F11" s="108" t="s">
        <v>79</v>
      </c>
      <c r="G11" s="113">
        <v>1500</v>
      </c>
      <c r="H11" s="110">
        <v>750</v>
      </c>
      <c r="I11" s="110">
        <v>750</v>
      </c>
      <c r="J11" s="112">
        <v>50</v>
      </c>
      <c r="K11" s="112">
        <v>100</v>
      </c>
    </row>
    <row r="12" spans="1:11" ht="51" customHeight="1">
      <c r="A12" s="208"/>
      <c r="B12" s="209"/>
      <c r="C12" s="209"/>
      <c r="D12" s="211"/>
      <c r="E12" s="126" t="s">
        <v>13</v>
      </c>
      <c r="F12" s="108" t="s">
        <v>14</v>
      </c>
      <c r="G12" s="111">
        <v>1650.4</v>
      </c>
      <c r="H12" s="110">
        <v>1650.4</v>
      </c>
      <c r="I12" s="110">
        <v>813.9</v>
      </c>
      <c r="J12" s="112">
        <f>I12/G12*100</f>
        <v>49.315317498788168</v>
      </c>
      <c r="K12" s="112">
        <f t="shared" ref="K12:K14" si="0">I12/H12*100</f>
        <v>49.315317498788168</v>
      </c>
    </row>
    <row r="13" spans="1:11" ht="24" customHeight="1">
      <c r="A13" s="208" t="s">
        <v>9</v>
      </c>
      <c r="B13" s="209">
        <v>1</v>
      </c>
      <c r="C13" s="209">
        <v>938</v>
      </c>
      <c r="D13" s="212" t="s">
        <v>369</v>
      </c>
      <c r="E13" s="126" t="s">
        <v>80</v>
      </c>
      <c r="F13" s="108" t="s">
        <v>79</v>
      </c>
      <c r="G13" s="113">
        <v>1500</v>
      </c>
      <c r="H13" s="110">
        <v>750</v>
      </c>
      <c r="I13" s="110">
        <v>750</v>
      </c>
      <c r="J13" s="112">
        <v>50</v>
      </c>
      <c r="K13" s="112">
        <v>100</v>
      </c>
    </row>
    <row r="14" spans="1:11" ht="54" customHeight="1">
      <c r="A14" s="208"/>
      <c r="B14" s="209"/>
      <c r="C14" s="209"/>
      <c r="D14" s="212"/>
      <c r="E14" s="126" t="s">
        <v>13</v>
      </c>
      <c r="F14" s="108" t="s">
        <v>14</v>
      </c>
      <c r="G14" s="111">
        <v>1694.3</v>
      </c>
      <c r="H14" s="110">
        <v>1694.3</v>
      </c>
      <c r="I14" s="110">
        <v>842</v>
      </c>
      <c r="J14" s="112">
        <f>I14/G14*100</f>
        <v>49.696039662397453</v>
      </c>
      <c r="K14" s="112">
        <f t="shared" si="0"/>
        <v>49.696039662397453</v>
      </c>
    </row>
    <row r="15" spans="1:11" ht="21" customHeight="1">
      <c r="A15" s="25" t="s">
        <v>9</v>
      </c>
      <c r="B15" s="25">
        <v>2</v>
      </c>
      <c r="C15" s="24"/>
      <c r="D15" s="213" t="s">
        <v>43</v>
      </c>
      <c r="E15" s="214"/>
      <c r="F15" s="214"/>
      <c r="G15" s="214"/>
      <c r="H15" s="214"/>
      <c r="I15" s="214"/>
      <c r="J15" s="214"/>
      <c r="K15" s="215"/>
    </row>
    <row r="16" spans="1:11" ht="27.75" customHeight="1">
      <c r="A16" s="208" t="s">
        <v>9</v>
      </c>
      <c r="B16" s="208" t="s">
        <v>15</v>
      </c>
      <c r="C16" s="208" t="s">
        <v>12</v>
      </c>
      <c r="D16" s="205" t="s">
        <v>373</v>
      </c>
      <c r="E16" s="126" t="s">
        <v>374</v>
      </c>
      <c r="F16" s="108" t="s">
        <v>81</v>
      </c>
      <c r="G16" s="108">
        <v>370</v>
      </c>
      <c r="H16" s="110">
        <v>212</v>
      </c>
      <c r="I16" s="110">
        <v>213</v>
      </c>
      <c r="J16" s="112">
        <v>57.2</v>
      </c>
      <c r="K16" s="112">
        <v>100.4</v>
      </c>
    </row>
    <row r="17" spans="1:11" ht="42" customHeight="1">
      <c r="A17" s="216"/>
      <c r="B17" s="216"/>
      <c r="C17" s="216"/>
      <c r="D17" s="206"/>
      <c r="E17" s="126" t="s">
        <v>16</v>
      </c>
      <c r="F17" s="108" t="s">
        <v>14</v>
      </c>
      <c r="G17" s="114">
        <v>22661.200000000001</v>
      </c>
      <c r="H17" s="114">
        <v>22661.200000000001</v>
      </c>
      <c r="I17" s="110">
        <v>10716.2</v>
      </c>
      <c r="J17" s="112">
        <f>I17/G17*100</f>
        <v>47.288757876899723</v>
      </c>
      <c r="K17" s="112">
        <f>I17/H17*100</f>
        <v>47.288757876899723</v>
      </c>
    </row>
    <row r="18" spans="1:11" ht="30.75" customHeight="1">
      <c r="A18" s="103" t="s">
        <v>9</v>
      </c>
      <c r="B18" s="103" t="s">
        <v>15</v>
      </c>
      <c r="C18" s="103" t="s">
        <v>12</v>
      </c>
      <c r="D18" s="203" t="s">
        <v>104</v>
      </c>
      <c r="E18" s="102" t="s">
        <v>82</v>
      </c>
      <c r="F18" s="129" t="s">
        <v>79</v>
      </c>
      <c r="G18" s="21">
        <v>73</v>
      </c>
      <c r="H18" s="50">
        <v>73</v>
      </c>
      <c r="I18" s="50">
        <v>72</v>
      </c>
      <c r="J18" s="53">
        <v>98.6</v>
      </c>
      <c r="K18" s="53">
        <v>98.6</v>
      </c>
    </row>
    <row r="19" spans="1:11" ht="25.5" customHeight="1">
      <c r="A19" s="104"/>
      <c r="B19" s="104"/>
      <c r="C19" s="104"/>
      <c r="D19" s="204"/>
      <c r="E19" s="102" t="s">
        <v>78</v>
      </c>
      <c r="F19" s="129" t="s">
        <v>130</v>
      </c>
      <c r="G19" s="21">
        <v>138060</v>
      </c>
      <c r="H19" s="50">
        <v>74685</v>
      </c>
      <c r="I19" s="50">
        <v>73909</v>
      </c>
      <c r="J19" s="53">
        <v>53.5</v>
      </c>
      <c r="K19" s="53">
        <v>98.9</v>
      </c>
    </row>
    <row r="20" spans="1:11" ht="43.5" customHeight="1">
      <c r="A20" s="104"/>
      <c r="B20" s="104"/>
      <c r="C20" s="104"/>
      <c r="D20" s="207"/>
      <c r="E20" s="102" t="s">
        <v>17</v>
      </c>
      <c r="F20" s="129" t="s">
        <v>14</v>
      </c>
      <c r="G20" s="114">
        <v>57723.1</v>
      </c>
      <c r="H20" s="114">
        <v>57723.1</v>
      </c>
      <c r="I20" s="110">
        <v>26790.5</v>
      </c>
      <c r="J20" s="112">
        <f t="shared" ref="J20:J26" si="1">I20/G20*100</f>
        <v>46.412094984503604</v>
      </c>
      <c r="K20" s="112">
        <f t="shared" ref="K20:K26" si="2">I20/H20*100</f>
        <v>46.412094984503604</v>
      </c>
    </row>
    <row r="21" spans="1:11" ht="51.75" customHeight="1">
      <c r="A21" s="103" t="s">
        <v>9</v>
      </c>
      <c r="B21" s="106">
        <v>2</v>
      </c>
      <c r="C21" s="106">
        <v>938</v>
      </c>
      <c r="D21" s="127" t="s">
        <v>380</v>
      </c>
      <c r="E21" s="102" t="s">
        <v>381</v>
      </c>
      <c r="F21" s="129" t="s">
        <v>79</v>
      </c>
      <c r="G21" s="113">
        <v>3500</v>
      </c>
      <c r="H21" s="113">
        <v>1845</v>
      </c>
      <c r="I21" s="110">
        <v>2181</v>
      </c>
      <c r="J21" s="112">
        <v>62.3</v>
      </c>
      <c r="K21" s="112">
        <v>118.2</v>
      </c>
    </row>
    <row r="22" spans="1:11" ht="42.75" customHeight="1">
      <c r="A22" s="105"/>
      <c r="B22" s="107"/>
      <c r="C22" s="107"/>
      <c r="D22" s="128"/>
      <c r="E22" s="102" t="s">
        <v>17</v>
      </c>
      <c r="F22" s="129" t="s">
        <v>14</v>
      </c>
      <c r="G22" s="111">
        <v>0</v>
      </c>
      <c r="H22" s="111">
        <v>0</v>
      </c>
      <c r="I22" s="112">
        <v>0</v>
      </c>
      <c r="J22" s="112">
        <v>0</v>
      </c>
      <c r="K22" s="112">
        <v>0</v>
      </c>
    </row>
    <row r="23" spans="1:11" ht="23.25" customHeight="1">
      <c r="A23" s="199" t="s">
        <v>9</v>
      </c>
      <c r="B23" s="199" t="s">
        <v>15</v>
      </c>
      <c r="C23" s="199" t="s">
        <v>12</v>
      </c>
      <c r="D23" s="203" t="s">
        <v>102</v>
      </c>
      <c r="E23" s="102" t="s">
        <v>83</v>
      </c>
      <c r="F23" s="129" t="s">
        <v>79</v>
      </c>
      <c r="G23" s="113">
        <v>72</v>
      </c>
      <c r="H23" s="110">
        <v>39</v>
      </c>
      <c r="I23" s="110">
        <v>39</v>
      </c>
      <c r="J23" s="112">
        <v>54.1</v>
      </c>
      <c r="K23" s="112">
        <v>100</v>
      </c>
    </row>
    <row r="24" spans="1:11" ht="44.25" customHeight="1">
      <c r="A24" s="200"/>
      <c r="B24" s="200"/>
      <c r="C24" s="200"/>
      <c r="D24" s="204"/>
      <c r="E24" s="102" t="s">
        <v>18</v>
      </c>
      <c r="F24" s="129" t="s">
        <v>14</v>
      </c>
      <c r="G24" s="111">
        <v>3678.4</v>
      </c>
      <c r="H24" s="110">
        <v>4338.1000000000004</v>
      </c>
      <c r="I24" s="110">
        <v>1793.3</v>
      </c>
      <c r="J24" s="112">
        <f t="shared" si="1"/>
        <v>48.752174858634184</v>
      </c>
      <c r="K24" s="112">
        <f t="shared" si="2"/>
        <v>41.338373942509385</v>
      </c>
    </row>
    <row r="25" spans="1:11" ht="32.25" customHeight="1">
      <c r="A25" s="199" t="s">
        <v>9</v>
      </c>
      <c r="B25" s="199" t="s">
        <v>15</v>
      </c>
      <c r="C25" s="199" t="s">
        <v>12</v>
      </c>
      <c r="D25" s="203" t="s">
        <v>103</v>
      </c>
      <c r="E25" s="101" t="s">
        <v>371</v>
      </c>
      <c r="F25" s="129" t="s">
        <v>79</v>
      </c>
      <c r="G25" s="113">
        <v>300</v>
      </c>
      <c r="H25" s="110">
        <v>150</v>
      </c>
      <c r="I25" s="110">
        <v>152</v>
      </c>
      <c r="J25" s="112">
        <v>50.6</v>
      </c>
      <c r="K25" s="112">
        <v>101.3</v>
      </c>
    </row>
    <row r="26" spans="1:11" ht="47.25" customHeight="1">
      <c r="A26" s="200"/>
      <c r="B26" s="200"/>
      <c r="C26" s="200"/>
      <c r="D26" s="204"/>
      <c r="E26" s="102" t="s">
        <v>18</v>
      </c>
      <c r="F26" s="129" t="s">
        <v>14</v>
      </c>
      <c r="G26" s="111">
        <v>3718.4</v>
      </c>
      <c r="H26" s="110">
        <v>3725.3</v>
      </c>
      <c r="I26" s="110">
        <v>1539.9</v>
      </c>
      <c r="J26" s="112">
        <f t="shared" si="1"/>
        <v>41.412973321858864</v>
      </c>
      <c r="K26" s="112">
        <f t="shared" si="2"/>
        <v>41.336268220009124</v>
      </c>
    </row>
    <row r="27" spans="1:11" ht="23.25" customHeight="1">
      <c r="A27" s="199" t="s">
        <v>9</v>
      </c>
      <c r="B27" s="199" t="s">
        <v>15</v>
      </c>
      <c r="C27" s="199" t="s">
        <v>12</v>
      </c>
      <c r="D27" s="201" t="s">
        <v>370</v>
      </c>
      <c r="E27" s="101" t="s">
        <v>372</v>
      </c>
      <c r="F27" s="129" t="s">
        <v>79</v>
      </c>
      <c r="G27" s="113">
        <v>3650</v>
      </c>
      <c r="H27" s="110">
        <v>1800</v>
      </c>
      <c r="I27" s="110">
        <v>2758</v>
      </c>
      <c r="J27" s="112">
        <v>75.5</v>
      </c>
      <c r="K27" s="112">
        <v>153.19999999999999</v>
      </c>
    </row>
    <row r="28" spans="1:11" ht="54" customHeight="1">
      <c r="A28" s="200"/>
      <c r="B28" s="200"/>
      <c r="C28" s="200"/>
      <c r="D28" s="202"/>
      <c r="E28" s="102" t="s">
        <v>18</v>
      </c>
      <c r="F28" s="129" t="s">
        <v>14</v>
      </c>
      <c r="G28" s="111">
        <v>943.4</v>
      </c>
      <c r="H28" s="110">
        <v>943.4</v>
      </c>
      <c r="I28" s="110">
        <v>765.4</v>
      </c>
      <c r="J28" s="112">
        <f t="shared" ref="J28" si="3">I28/G28*100</f>
        <v>81.132075471698116</v>
      </c>
      <c r="K28" s="112">
        <f t="shared" ref="K28" si="4">I28/H28*100</f>
        <v>81.132075471698116</v>
      </c>
    </row>
  </sheetData>
  <mergeCells count="45">
    <mergeCell ref="A1:E1"/>
    <mergeCell ref="A2:K2"/>
    <mergeCell ref="C4:J4"/>
    <mergeCell ref="A6:B6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C3:J3"/>
    <mergeCell ref="D8:K8"/>
    <mergeCell ref="A9:A10"/>
    <mergeCell ref="B9:B10"/>
    <mergeCell ref="C9:C10"/>
    <mergeCell ref="D9:D10"/>
    <mergeCell ref="D16:D17"/>
    <mergeCell ref="D18:D20"/>
    <mergeCell ref="A11:A12"/>
    <mergeCell ref="B11:B12"/>
    <mergeCell ref="C11:C12"/>
    <mergeCell ref="D11:D12"/>
    <mergeCell ref="A13:A14"/>
    <mergeCell ref="B13:B14"/>
    <mergeCell ref="C13:C14"/>
    <mergeCell ref="D13:D14"/>
    <mergeCell ref="D15:K15"/>
    <mergeCell ref="A16:A17"/>
    <mergeCell ref="B16:B17"/>
    <mergeCell ref="C16:C17"/>
    <mergeCell ref="A27:A28"/>
    <mergeCell ref="B27:B28"/>
    <mergeCell ref="C27:C28"/>
    <mergeCell ref="D27:D28"/>
    <mergeCell ref="A23:A24"/>
    <mergeCell ref="B23:B24"/>
    <mergeCell ref="C23:C24"/>
    <mergeCell ref="D23:D24"/>
    <mergeCell ref="D25:D26"/>
    <mergeCell ref="A25:A26"/>
    <mergeCell ref="B25:B26"/>
    <mergeCell ref="C25:C2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FN47"/>
  <sheetViews>
    <sheetView view="pageBreakPreview" topLeftCell="A37" zoomScaleSheetLayoutView="100" workbookViewId="0">
      <selection activeCell="K43" sqref="K43"/>
    </sheetView>
  </sheetViews>
  <sheetFormatPr defaultRowHeight="12"/>
  <cols>
    <col min="1" max="1" width="3.85546875" style="305" customWidth="1"/>
    <col min="2" max="2" width="3.5703125" style="305" customWidth="1"/>
    <col min="3" max="3" width="3.42578125" style="305" customWidth="1"/>
    <col min="4" max="4" width="31.42578125" style="305" customWidth="1"/>
    <col min="5" max="5" width="9.7109375" style="305" customWidth="1"/>
    <col min="6" max="7" width="8" style="305" customWidth="1"/>
    <col min="8" max="8" width="9.140625" style="305"/>
    <col min="9" max="9" width="8.28515625" style="305" customWidth="1"/>
    <col min="10" max="10" width="3.7109375" style="305" customWidth="1"/>
    <col min="11" max="11" width="26" style="305" customWidth="1"/>
    <col min="12" max="170" width="9.140625" style="308"/>
    <col min="171" max="16384" width="9.140625" style="305"/>
  </cols>
  <sheetData>
    <row r="1" spans="1:11">
      <c r="A1" s="306" t="s">
        <v>309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1">
      <c r="A2" s="306"/>
      <c r="B2" s="229" t="s">
        <v>385</v>
      </c>
      <c r="C2" s="309"/>
      <c r="D2" s="309"/>
      <c r="E2" s="309"/>
      <c r="F2" s="309"/>
      <c r="G2" s="309"/>
      <c r="H2" s="309"/>
      <c r="I2" s="309"/>
      <c r="J2" s="309"/>
      <c r="K2" s="309"/>
    </row>
    <row r="3" spans="1:11" ht="24.75" customHeight="1">
      <c r="A3" s="230" t="s">
        <v>386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5" customHeight="1">
      <c r="A4" s="190" t="s">
        <v>410</v>
      </c>
      <c r="B4" s="190"/>
      <c r="C4" s="195" t="s">
        <v>272</v>
      </c>
      <c r="D4" s="195" t="s">
        <v>273</v>
      </c>
      <c r="E4" s="195" t="s">
        <v>274</v>
      </c>
      <c r="F4" s="190" t="s">
        <v>275</v>
      </c>
      <c r="G4" s="190"/>
      <c r="H4" s="190"/>
      <c r="I4" s="190"/>
      <c r="J4" s="190"/>
      <c r="K4" s="190"/>
    </row>
    <row r="5" spans="1:11" ht="69.75" customHeight="1">
      <c r="A5" s="190"/>
      <c r="B5" s="190"/>
      <c r="C5" s="195"/>
      <c r="D5" s="195"/>
      <c r="E5" s="195"/>
      <c r="F5" s="117" t="s">
        <v>311</v>
      </c>
      <c r="G5" s="117" t="s">
        <v>312</v>
      </c>
      <c r="H5" s="117" t="s">
        <v>313</v>
      </c>
      <c r="I5" s="117" t="s">
        <v>314</v>
      </c>
      <c r="J5" s="117" t="s">
        <v>316</v>
      </c>
      <c r="K5" s="310" t="s">
        <v>276</v>
      </c>
    </row>
    <row r="6" spans="1:11" ht="48">
      <c r="A6" s="61" t="s">
        <v>5</v>
      </c>
      <c r="B6" s="61" t="s">
        <v>6</v>
      </c>
      <c r="C6" s="115"/>
      <c r="D6" s="195"/>
      <c r="E6" s="195"/>
      <c r="F6" s="117" t="s">
        <v>349</v>
      </c>
      <c r="G6" s="117" t="s">
        <v>350</v>
      </c>
      <c r="H6" s="117" t="s">
        <v>351</v>
      </c>
      <c r="I6" s="117" t="s">
        <v>315</v>
      </c>
      <c r="J6" s="117" t="s">
        <v>315</v>
      </c>
      <c r="K6" s="310"/>
    </row>
    <row r="7" spans="1:11">
      <c r="A7" s="311">
        <v>3</v>
      </c>
      <c r="B7" s="311">
        <v>1</v>
      </c>
      <c r="C7" s="115"/>
      <c r="D7" s="190" t="s">
        <v>141</v>
      </c>
      <c r="E7" s="190"/>
      <c r="F7" s="190"/>
      <c r="G7" s="190"/>
      <c r="H7" s="190"/>
      <c r="I7" s="190"/>
      <c r="J7" s="190"/>
      <c r="K7" s="190"/>
    </row>
    <row r="8" spans="1:11" ht="39" customHeight="1">
      <c r="A8" s="61">
        <v>3</v>
      </c>
      <c r="B8" s="61">
        <v>1</v>
      </c>
      <c r="C8" s="61">
        <v>1</v>
      </c>
      <c r="D8" s="115" t="s">
        <v>277</v>
      </c>
      <c r="E8" s="61" t="s">
        <v>278</v>
      </c>
      <c r="F8" s="312">
        <v>102</v>
      </c>
      <c r="G8" s="312">
        <v>102</v>
      </c>
      <c r="H8" s="312">
        <v>102</v>
      </c>
      <c r="I8" s="312">
        <v>1</v>
      </c>
      <c r="J8" s="312"/>
      <c r="K8" s="312"/>
    </row>
    <row r="9" spans="1:11" ht="36" customHeight="1">
      <c r="A9" s="61">
        <v>3</v>
      </c>
      <c r="B9" s="61">
        <v>1</v>
      </c>
      <c r="C9" s="61">
        <v>2</v>
      </c>
      <c r="D9" s="115" t="s">
        <v>279</v>
      </c>
      <c r="E9" s="61" t="s">
        <v>278</v>
      </c>
      <c r="F9" s="61">
        <v>4.0999999999999996</v>
      </c>
      <c r="G9" s="61">
        <v>3.8</v>
      </c>
      <c r="H9" s="61">
        <v>1.2</v>
      </c>
      <c r="I9" s="61">
        <v>0.3</v>
      </c>
      <c r="J9" s="61"/>
      <c r="K9" s="63" t="s">
        <v>384</v>
      </c>
    </row>
    <row r="10" spans="1:11" ht="30" customHeight="1">
      <c r="A10" s="61">
        <v>3</v>
      </c>
      <c r="B10" s="61">
        <v>1</v>
      </c>
      <c r="C10" s="61">
        <v>3</v>
      </c>
      <c r="D10" s="115" t="s">
        <v>280</v>
      </c>
      <c r="E10" s="61" t="s">
        <v>79</v>
      </c>
      <c r="F10" s="313">
        <v>772466</v>
      </c>
      <c r="G10" s="313">
        <v>763000</v>
      </c>
      <c r="H10" s="313">
        <v>378392</v>
      </c>
      <c r="I10" s="61">
        <v>0.49</v>
      </c>
      <c r="J10" s="61"/>
      <c r="K10" s="63" t="s">
        <v>384</v>
      </c>
    </row>
    <row r="11" spans="1:11" ht="25.5" customHeight="1">
      <c r="A11" s="61">
        <v>3</v>
      </c>
      <c r="B11" s="61">
        <v>1</v>
      </c>
      <c r="C11" s="61">
        <v>4</v>
      </c>
      <c r="D11" s="115" t="s">
        <v>129</v>
      </c>
      <c r="E11" s="61" t="s">
        <v>281</v>
      </c>
      <c r="F11" s="313">
        <v>38650</v>
      </c>
      <c r="G11" s="61">
        <v>37700</v>
      </c>
      <c r="H11" s="313">
        <v>21652</v>
      </c>
      <c r="I11" s="61">
        <v>0.56999999999999995</v>
      </c>
      <c r="J11" s="61"/>
      <c r="K11" s="63" t="s">
        <v>384</v>
      </c>
    </row>
    <row r="12" spans="1:11" ht="23.25" customHeight="1">
      <c r="A12" s="61">
        <v>3</v>
      </c>
      <c r="B12" s="61">
        <v>1</v>
      </c>
      <c r="C12" s="61">
        <v>5</v>
      </c>
      <c r="D12" s="118" t="s">
        <v>78</v>
      </c>
      <c r="E12" s="61" t="s">
        <v>79</v>
      </c>
      <c r="F12" s="313">
        <v>257216</v>
      </c>
      <c r="G12" s="61">
        <v>247000</v>
      </c>
      <c r="H12" s="313">
        <v>173346</v>
      </c>
      <c r="I12" s="61">
        <v>0.7</v>
      </c>
      <c r="J12" s="61"/>
      <c r="K12" s="63" t="s">
        <v>384</v>
      </c>
    </row>
    <row r="13" spans="1:11" ht="27" customHeight="1">
      <c r="A13" s="61">
        <v>3</v>
      </c>
      <c r="B13" s="61">
        <v>1</v>
      </c>
      <c r="C13" s="61">
        <v>6</v>
      </c>
      <c r="D13" s="118" t="s">
        <v>331</v>
      </c>
      <c r="E13" s="61" t="s">
        <v>282</v>
      </c>
      <c r="F13" s="61">
        <v>1500</v>
      </c>
      <c r="G13" s="61">
        <v>1500</v>
      </c>
      <c r="H13" s="61">
        <v>750</v>
      </c>
      <c r="I13" s="61">
        <v>0.5</v>
      </c>
      <c r="J13" s="61"/>
      <c r="K13" s="63" t="s">
        <v>384</v>
      </c>
    </row>
    <row r="14" spans="1:11" ht="60.75" customHeight="1">
      <c r="A14" s="61">
        <v>3</v>
      </c>
      <c r="B14" s="61">
        <v>1</v>
      </c>
      <c r="C14" s="61">
        <v>7</v>
      </c>
      <c r="D14" s="118" t="s">
        <v>310</v>
      </c>
      <c r="E14" s="61" t="s">
        <v>278</v>
      </c>
      <c r="F14" s="61">
        <v>12</v>
      </c>
      <c r="G14" s="61">
        <v>12</v>
      </c>
      <c r="H14" s="61">
        <v>0</v>
      </c>
      <c r="I14" s="61">
        <v>0</v>
      </c>
      <c r="J14" s="61"/>
      <c r="K14" s="63" t="s">
        <v>382</v>
      </c>
    </row>
    <row r="15" spans="1:11" ht="51.75" customHeight="1">
      <c r="A15" s="61">
        <v>3</v>
      </c>
      <c r="B15" s="61">
        <v>1</v>
      </c>
      <c r="C15" s="61">
        <v>8</v>
      </c>
      <c r="D15" s="118" t="s">
        <v>283</v>
      </c>
      <c r="E15" s="61" t="s">
        <v>278</v>
      </c>
      <c r="F15" s="61">
        <v>100</v>
      </c>
      <c r="G15" s="61">
        <v>100</v>
      </c>
      <c r="H15" s="61">
        <v>100</v>
      </c>
      <c r="I15" s="61">
        <v>1</v>
      </c>
      <c r="J15" s="61"/>
      <c r="K15" s="61"/>
    </row>
    <row r="16" spans="1:11" ht="43.5" customHeight="1">
      <c r="A16" s="61">
        <v>3</v>
      </c>
      <c r="B16" s="61">
        <v>1</v>
      </c>
      <c r="C16" s="61">
        <v>9</v>
      </c>
      <c r="D16" s="118" t="s">
        <v>284</v>
      </c>
      <c r="E16" s="61" t="s">
        <v>278</v>
      </c>
      <c r="F16" s="61">
        <v>100</v>
      </c>
      <c r="G16" s="61">
        <v>100</v>
      </c>
      <c r="H16" s="61">
        <v>100</v>
      </c>
      <c r="I16" s="61">
        <v>1</v>
      </c>
      <c r="J16" s="61"/>
      <c r="K16" s="61"/>
    </row>
    <row r="17" spans="1:170">
      <c r="A17" s="314">
        <v>3</v>
      </c>
      <c r="B17" s="314">
        <v>2</v>
      </c>
      <c r="C17" s="315"/>
      <c r="D17" s="190" t="s">
        <v>285</v>
      </c>
      <c r="E17" s="190"/>
      <c r="F17" s="190"/>
      <c r="G17" s="190"/>
      <c r="H17" s="190"/>
      <c r="I17" s="190"/>
      <c r="J17" s="190"/>
      <c r="K17" s="190"/>
    </row>
    <row r="18" spans="1:170" ht="6.75" customHeight="1">
      <c r="A18" s="314"/>
      <c r="B18" s="314"/>
      <c r="C18" s="315"/>
      <c r="D18" s="190"/>
      <c r="E18" s="190"/>
      <c r="F18" s="190"/>
      <c r="G18" s="190"/>
      <c r="H18" s="190"/>
      <c r="I18" s="190"/>
      <c r="J18" s="190"/>
      <c r="K18" s="190"/>
    </row>
    <row r="19" spans="1:170" ht="37.5" customHeight="1">
      <c r="A19" s="117">
        <v>3</v>
      </c>
      <c r="B19" s="117">
        <v>2</v>
      </c>
      <c r="C19" s="117">
        <v>1</v>
      </c>
      <c r="D19" s="115" t="s">
        <v>286</v>
      </c>
      <c r="E19" s="117" t="s">
        <v>278</v>
      </c>
      <c r="F19" s="117">
        <v>75</v>
      </c>
      <c r="G19" s="117">
        <v>75</v>
      </c>
      <c r="H19" s="117">
        <v>75</v>
      </c>
      <c r="I19" s="117">
        <v>1</v>
      </c>
      <c r="J19" s="117"/>
      <c r="K19" s="117"/>
    </row>
    <row r="20" spans="1:170" ht="42.75" customHeight="1">
      <c r="A20" s="117">
        <v>3</v>
      </c>
      <c r="B20" s="117">
        <v>2</v>
      </c>
      <c r="C20" s="117">
        <v>2</v>
      </c>
      <c r="D20" s="115" t="s">
        <v>287</v>
      </c>
      <c r="E20" s="117" t="s">
        <v>278</v>
      </c>
      <c r="F20" s="117">
        <v>100</v>
      </c>
      <c r="G20" s="117">
        <v>100</v>
      </c>
      <c r="H20" s="117">
        <v>100</v>
      </c>
      <c r="I20" s="117">
        <v>1</v>
      </c>
      <c r="J20" s="117"/>
      <c r="K20" s="117"/>
    </row>
    <row r="21" spans="1:170" ht="44.25" customHeight="1">
      <c r="A21" s="117">
        <v>3</v>
      </c>
      <c r="B21" s="117">
        <v>2</v>
      </c>
      <c r="C21" s="117">
        <v>3</v>
      </c>
      <c r="D21" s="115" t="s">
        <v>288</v>
      </c>
      <c r="E21" s="117" t="s">
        <v>130</v>
      </c>
      <c r="F21" s="117">
        <v>23</v>
      </c>
      <c r="G21" s="117">
        <v>23</v>
      </c>
      <c r="H21" s="316">
        <v>20.100000000000001</v>
      </c>
      <c r="I21" s="316">
        <v>0.8</v>
      </c>
      <c r="J21" s="117"/>
      <c r="K21" s="63" t="s">
        <v>384</v>
      </c>
    </row>
    <row r="22" spans="1:170" ht="59.25" customHeight="1">
      <c r="A22" s="117">
        <v>3</v>
      </c>
      <c r="B22" s="117">
        <v>2</v>
      </c>
      <c r="C22" s="117">
        <v>4</v>
      </c>
      <c r="D22" s="115" t="s">
        <v>289</v>
      </c>
      <c r="E22" s="117" t="s">
        <v>130</v>
      </c>
      <c r="F22" s="117">
        <v>71</v>
      </c>
      <c r="G22" s="117">
        <v>78</v>
      </c>
      <c r="H22" s="117">
        <v>0</v>
      </c>
      <c r="I22" s="316"/>
      <c r="J22" s="316"/>
      <c r="K22" s="115" t="s">
        <v>352</v>
      </c>
    </row>
    <row r="23" spans="1:170" ht="51.75" customHeight="1">
      <c r="A23" s="117">
        <v>3</v>
      </c>
      <c r="B23" s="117">
        <v>2</v>
      </c>
      <c r="C23" s="117">
        <v>5</v>
      </c>
      <c r="D23" s="115" t="s">
        <v>290</v>
      </c>
      <c r="E23" s="117" t="s">
        <v>278</v>
      </c>
      <c r="F23" s="117">
        <v>71.400000000000006</v>
      </c>
      <c r="G23" s="117">
        <v>76</v>
      </c>
      <c r="H23" s="117">
        <v>67.8</v>
      </c>
      <c r="I23" s="316">
        <v>0.89</v>
      </c>
      <c r="J23" s="316"/>
      <c r="K23" s="63" t="s">
        <v>384</v>
      </c>
    </row>
    <row r="24" spans="1:170" ht="37.5" customHeight="1">
      <c r="A24" s="117">
        <v>3</v>
      </c>
      <c r="B24" s="117">
        <v>2</v>
      </c>
      <c r="C24" s="117">
        <v>6</v>
      </c>
      <c r="D24" s="115" t="s">
        <v>291</v>
      </c>
      <c r="E24" s="117" t="s">
        <v>278</v>
      </c>
      <c r="F24" s="117">
        <v>23</v>
      </c>
      <c r="G24" s="117">
        <v>18</v>
      </c>
      <c r="H24" s="117">
        <v>14.5</v>
      </c>
      <c r="I24" s="316">
        <v>0.8</v>
      </c>
      <c r="J24" s="316"/>
      <c r="K24" s="63" t="s">
        <v>384</v>
      </c>
    </row>
    <row r="25" spans="1:170" ht="34.5" customHeight="1">
      <c r="A25" s="117">
        <v>3</v>
      </c>
      <c r="B25" s="117">
        <v>2</v>
      </c>
      <c r="C25" s="117">
        <v>7</v>
      </c>
      <c r="D25" s="115" t="s">
        <v>292</v>
      </c>
      <c r="E25" s="117" t="s">
        <v>293</v>
      </c>
      <c r="F25" s="117">
        <v>0.4</v>
      </c>
      <c r="G25" s="117">
        <v>0.4</v>
      </c>
      <c r="H25" s="117">
        <v>0.18</v>
      </c>
      <c r="I25" s="316">
        <v>0.45</v>
      </c>
      <c r="J25" s="316"/>
      <c r="K25" s="63" t="s">
        <v>384</v>
      </c>
    </row>
    <row r="26" spans="1:170" ht="26.25" customHeight="1">
      <c r="A26" s="117">
        <v>3</v>
      </c>
      <c r="B26" s="117">
        <v>2</v>
      </c>
      <c r="C26" s="117">
        <v>8</v>
      </c>
      <c r="D26" s="115" t="s">
        <v>294</v>
      </c>
      <c r="E26" s="117" t="s">
        <v>278</v>
      </c>
      <c r="F26" s="117">
        <v>100</v>
      </c>
      <c r="G26" s="117">
        <v>100</v>
      </c>
      <c r="H26" s="117">
        <v>100</v>
      </c>
      <c r="I26" s="316">
        <v>1</v>
      </c>
      <c r="J26" s="316"/>
      <c r="K26" s="117"/>
    </row>
    <row r="27" spans="1:170" ht="38.25" customHeight="1">
      <c r="A27" s="117">
        <v>3</v>
      </c>
      <c r="B27" s="117">
        <v>2</v>
      </c>
      <c r="C27" s="117">
        <v>9</v>
      </c>
      <c r="D27" s="115" t="s">
        <v>295</v>
      </c>
      <c r="E27" s="117" t="s">
        <v>79</v>
      </c>
      <c r="F27" s="117">
        <v>3</v>
      </c>
      <c r="G27" s="117">
        <v>3</v>
      </c>
      <c r="H27" s="117">
        <v>16</v>
      </c>
      <c r="I27" s="316">
        <v>5.3</v>
      </c>
      <c r="J27" s="316"/>
      <c r="K27" s="63" t="s">
        <v>384</v>
      </c>
    </row>
    <row r="28" spans="1:170" ht="27" customHeight="1">
      <c r="A28" s="117">
        <v>3</v>
      </c>
      <c r="B28" s="117">
        <v>2</v>
      </c>
      <c r="C28" s="117">
        <v>10</v>
      </c>
      <c r="D28" s="115" t="s">
        <v>296</v>
      </c>
      <c r="E28" s="117" t="s">
        <v>79</v>
      </c>
      <c r="F28" s="117">
        <v>1</v>
      </c>
      <c r="G28" s="117">
        <v>1</v>
      </c>
      <c r="H28" s="117">
        <v>1</v>
      </c>
      <c r="I28" s="316">
        <v>1</v>
      </c>
      <c r="J28" s="316"/>
      <c r="K28" s="117"/>
    </row>
    <row r="29" spans="1:170" ht="30" customHeight="1">
      <c r="A29" s="117">
        <v>3</v>
      </c>
      <c r="B29" s="117">
        <v>2</v>
      </c>
      <c r="C29" s="117">
        <v>11</v>
      </c>
      <c r="D29" s="115" t="s">
        <v>297</v>
      </c>
      <c r="E29" s="117" t="s">
        <v>278</v>
      </c>
      <c r="F29" s="117">
        <v>100</v>
      </c>
      <c r="G29" s="117">
        <v>100</v>
      </c>
      <c r="H29" s="117">
        <v>50</v>
      </c>
      <c r="I29" s="316">
        <v>0.5</v>
      </c>
      <c r="J29" s="316"/>
      <c r="K29" s="63" t="s">
        <v>384</v>
      </c>
    </row>
    <row r="30" spans="1:170" ht="29.25" customHeight="1">
      <c r="A30" s="117">
        <v>3</v>
      </c>
      <c r="B30" s="117">
        <v>2</v>
      </c>
      <c r="C30" s="117">
        <v>12</v>
      </c>
      <c r="D30" s="63" t="s">
        <v>298</v>
      </c>
      <c r="E30" s="117" t="s">
        <v>79</v>
      </c>
      <c r="F30" s="117">
        <v>648</v>
      </c>
      <c r="G30" s="117">
        <v>730</v>
      </c>
      <c r="H30" s="316">
        <v>277</v>
      </c>
      <c r="I30" s="117">
        <v>0.37</v>
      </c>
      <c r="J30" s="117"/>
      <c r="K30" s="63" t="s">
        <v>384</v>
      </c>
    </row>
    <row r="31" spans="1:170" s="318" customFormat="1" ht="15.75" customHeight="1">
      <c r="A31" s="317">
        <v>3</v>
      </c>
      <c r="B31" s="317">
        <v>3</v>
      </c>
      <c r="C31" s="198" t="s">
        <v>185</v>
      </c>
      <c r="D31" s="198"/>
      <c r="E31" s="198"/>
      <c r="F31" s="198"/>
      <c r="G31" s="198"/>
      <c r="H31" s="198"/>
      <c r="I31" s="198"/>
      <c r="J31" s="198"/>
      <c r="K31" s="19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  <c r="DB31" s="308"/>
      <c r="DC31" s="308"/>
      <c r="DD31" s="308"/>
      <c r="DE31" s="308"/>
      <c r="DF31" s="308"/>
      <c r="DG31" s="308"/>
      <c r="DH31" s="308"/>
      <c r="DI31" s="308"/>
      <c r="DJ31" s="308"/>
      <c r="DK31" s="308"/>
      <c r="DL31" s="308"/>
      <c r="DM31" s="308"/>
      <c r="DN31" s="308"/>
      <c r="DO31" s="308"/>
      <c r="DP31" s="308"/>
      <c r="DQ31" s="308"/>
      <c r="DR31" s="308"/>
      <c r="DS31" s="308"/>
      <c r="DT31" s="308"/>
      <c r="DU31" s="308"/>
      <c r="DV31" s="308"/>
      <c r="DW31" s="308"/>
      <c r="DX31" s="308"/>
      <c r="DY31" s="308"/>
      <c r="DZ31" s="308"/>
      <c r="EA31" s="308"/>
      <c r="EB31" s="308"/>
      <c r="EC31" s="308"/>
      <c r="ED31" s="308"/>
      <c r="EE31" s="308"/>
      <c r="EF31" s="308"/>
      <c r="EG31" s="308"/>
      <c r="EH31" s="308"/>
      <c r="EI31" s="308"/>
      <c r="EJ31" s="308"/>
      <c r="EK31" s="308"/>
      <c r="EL31" s="308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8"/>
      <c r="FB31" s="308"/>
      <c r="FC31" s="308"/>
      <c r="FD31" s="308"/>
      <c r="FE31" s="308"/>
      <c r="FF31" s="308"/>
      <c r="FG31" s="308"/>
      <c r="FH31" s="308"/>
      <c r="FI31" s="308"/>
      <c r="FJ31" s="308"/>
      <c r="FK31" s="308"/>
      <c r="FL31" s="308"/>
      <c r="FM31" s="308"/>
      <c r="FN31" s="308"/>
    </row>
    <row r="32" spans="1:170" s="308" customFormat="1" ht="91.5" customHeight="1">
      <c r="A32" s="319">
        <v>3</v>
      </c>
      <c r="B32" s="319">
        <v>3</v>
      </c>
      <c r="C32" s="319">
        <v>1</v>
      </c>
      <c r="D32" s="116" t="s">
        <v>411</v>
      </c>
      <c r="E32" s="120" t="s">
        <v>278</v>
      </c>
      <c r="F32" s="120">
        <v>20</v>
      </c>
      <c r="G32" s="120">
        <v>20</v>
      </c>
      <c r="H32" s="120">
        <v>20</v>
      </c>
      <c r="I32" s="120">
        <v>1</v>
      </c>
      <c r="J32" s="319"/>
      <c r="K32" s="120"/>
    </row>
    <row r="33" spans="1:11" ht="21" customHeight="1">
      <c r="A33" s="320">
        <v>3</v>
      </c>
      <c r="B33" s="320">
        <v>4</v>
      </c>
      <c r="C33" s="320"/>
      <c r="D33" s="321" t="s">
        <v>317</v>
      </c>
      <c r="E33" s="322"/>
      <c r="F33" s="322"/>
      <c r="G33" s="322"/>
      <c r="H33" s="322"/>
      <c r="I33" s="322"/>
      <c r="J33" s="322"/>
      <c r="K33" s="323"/>
    </row>
    <row r="34" spans="1:11" ht="33.75" customHeight="1">
      <c r="A34" s="125">
        <v>3</v>
      </c>
      <c r="B34" s="125">
        <v>4</v>
      </c>
      <c r="C34" s="125">
        <v>1</v>
      </c>
      <c r="D34" s="63" t="s">
        <v>299</v>
      </c>
      <c r="E34" s="115" t="s">
        <v>79</v>
      </c>
      <c r="F34" s="117">
        <v>12</v>
      </c>
      <c r="G34" s="117">
        <v>10</v>
      </c>
      <c r="H34" s="117">
        <v>11</v>
      </c>
      <c r="I34" s="117">
        <v>1.1000000000000001</v>
      </c>
      <c r="J34" s="117"/>
      <c r="K34" s="63"/>
    </row>
    <row r="35" spans="1:11" ht="47.25" customHeight="1">
      <c r="A35" s="125">
        <v>3</v>
      </c>
      <c r="B35" s="125">
        <v>4</v>
      </c>
      <c r="C35" s="125">
        <v>2</v>
      </c>
      <c r="D35" s="115" t="s">
        <v>318</v>
      </c>
      <c r="E35" s="115" t="s">
        <v>79</v>
      </c>
      <c r="F35" s="117">
        <v>14</v>
      </c>
      <c r="G35" s="117">
        <v>14</v>
      </c>
      <c r="H35" s="117">
        <v>14</v>
      </c>
      <c r="I35" s="117">
        <v>1</v>
      </c>
      <c r="J35" s="117"/>
      <c r="K35" s="63"/>
    </row>
    <row r="36" spans="1:11" ht="48.75" customHeight="1">
      <c r="A36" s="125">
        <v>3</v>
      </c>
      <c r="B36" s="125">
        <v>4</v>
      </c>
      <c r="C36" s="125">
        <v>3</v>
      </c>
      <c r="D36" s="115" t="s">
        <v>319</v>
      </c>
      <c r="E36" s="115" t="s">
        <v>130</v>
      </c>
      <c r="F36" s="117">
        <v>9300</v>
      </c>
      <c r="G36" s="117">
        <v>9500</v>
      </c>
      <c r="H36" s="117">
        <v>7450</v>
      </c>
      <c r="I36" s="117">
        <v>0.78</v>
      </c>
      <c r="J36" s="117"/>
      <c r="K36" s="63" t="s">
        <v>384</v>
      </c>
    </row>
    <row r="37" spans="1:11" ht="15.75" customHeight="1">
      <c r="A37" s="62">
        <v>3</v>
      </c>
      <c r="B37" s="119">
        <v>5</v>
      </c>
      <c r="C37" s="320"/>
      <c r="D37" s="196" t="s">
        <v>320</v>
      </c>
      <c r="E37" s="324"/>
      <c r="F37" s="324"/>
      <c r="G37" s="324"/>
      <c r="H37" s="324"/>
      <c r="I37" s="324"/>
      <c r="J37" s="197"/>
      <c r="K37" s="119"/>
    </row>
    <row r="38" spans="1:11" ht="51.75" customHeight="1">
      <c r="A38" s="117">
        <v>3</v>
      </c>
      <c r="B38" s="117">
        <v>5</v>
      </c>
      <c r="C38" s="117">
        <v>1</v>
      </c>
      <c r="D38" s="115" t="s">
        <v>300</v>
      </c>
      <c r="E38" s="117" t="s">
        <v>278</v>
      </c>
      <c r="F38" s="117">
        <v>18.2</v>
      </c>
      <c r="G38" s="117">
        <v>15</v>
      </c>
      <c r="H38" s="117">
        <v>5.7</v>
      </c>
      <c r="I38" s="117">
        <v>0.38</v>
      </c>
      <c r="J38" s="61"/>
      <c r="K38" s="63" t="s">
        <v>384</v>
      </c>
    </row>
    <row r="39" spans="1:11" ht="52.5" customHeight="1">
      <c r="A39" s="117">
        <v>3</v>
      </c>
      <c r="B39" s="117">
        <v>5</v>
      </c>
      <c r="C39" s="117">
        <v>2</v>
      </c>
      <c r="D39" s="115" t="s">
        <v>301</v>
      </c>
      <c r="E39" s="117" t="s">
        <v>278</v>
      </c>
      <c r="F39" s="117">
        <v>16.399999999999999</v>
      </c>
      <c r="G39" s="117">
        <v>21</v>
      </c>
      <c r="H39" s="117">
        <v>16.399999999999999</v>
      </c>
      <c r="I39" s="117">
        <v>0.78</v>
      </c>
      <c r="J39" s="61"/>
      <c r="K39" s="115" t="s">
        <v>338</v>
      </c>
    </row>
    <row r="40" spans="1:11" ht="66" customHeight="1">
      <c r="A40" s="117">
        <v>3</v>
      </c>
      <c r="B40" s="117">
        <v>5</v>
      </c>
      <c r="C40" s="117">
        <v>3</v>
      </c>
      <c r="D40" s="115" t="s">
        <v>383</v>
      </c>
      <c r="E40" s="117" t="s">
        <v>278</v>
      </c>
      <c r="F40" s="117">
        <v>100</v>
      </c>
      <c r="G40" s="117">
        <v>100</v>
      </c>
      <c r="H40" s="117">
        <v>100</v>
      </c>
      <c r="I40" s="117">
        <v>1</v>
      </c>
      <c r="J40" s="316"/>
      <c r="K40" s="325"/>
    </row>
    <row r="41" spans="1:11" ht="66.75" customHeight="1">
      <c r="A41" s="117">
        <v>3</v>
      </c>
      <c r="B41" s="117">
        <v>5</v>
      </c>
      <c r="C41" s="117">
        <v>4</v>
      </c>
      <c r="D41" s="115" t="s">
        <v>393</v>
      </c>
      <c r="E41" s="117" t="s">
        <v>278</v>
      </c>
      <c r="F41" s="117">
        <v>92.2</v>
      </c>
      <c r="G41" s="117">
        <v>90</v>
      </c>
      <c r="H41" s="326"/>
      <c r="I41" s="117"/>
      <c r="J41" s="61"/>
      <c r="K41" s="115" t="s">
        <v>375</v>
      </c>
    </row>
    <row r="42" spans="1:11" ht="20.25" customHeight="1">
      <c r="A42" s="54">
        <v>3</v>
      </c>
      <c r="B42" s="54">
        <v>6</v>
      </c>
      <c r="C42" s="228" t="s">
        <v>321</v>
      </c>
      <c r="D42" s="327"/>
      <c r="E42" s="327"/>
      <c r="F42" s="327"/>
      <c r="G42" s="327"/>
      <c r="H42" s="327"/>
      <c r="I42" s="327"/>
      <c r="J42" s="327"/>
      <c r="K42" s="328"/>
    </row>
    <row r="43" spans="1:11" ht="38.25" customHeight="1">
      <c r="A43" s="117">
        <v>3</v>
      </c>
      <c r="B43" s="117">
        <v>6</v>
      </c>
      <c r="C43" s="117">
        <v>1</v>
      </c>
      <c r="D43" s="63" t="s">
        <v>302</v>
      </c>
      <c r="E43" s="117" t="s">
        <v>303</v>
      </c>
      <c r="F43" s="117">
        <v>139.56399999999999</v>
      </c>
      <c r="G43" s="117">
        <v>90.7</v>
      </c>
      <c r="H43" s="117">
        <v>36.085999999999999</v>
      </c>
      <c r="I43" s="117">
        <v>0.39</v>
      </c>
      <c r="J43" s="117"/>
      <c r="K43" s="63" t="s">
        <v>384</v>
      </c>
    </row>
    <row r="44" spans="1:11" ht="30" customHeight="1">
      <c r="A44" s="117">
        <v>3</v>
      </c>
      <c r="B44" s="117">
        <v>6</v>
      </c>
      <c r="C44" s="117">
        <v>2</v>
      </c>
      <c r="D44" s="63" t="s">
        <v>304</v>
      </c>
      <c r="E44" s="117" t="s">
        <v>303</v>
      </c>
      <c r="F44" s="117">
        <v>6.57</v>
      </c>
      <c r="G44" s="117">
        <v>11.4</v>
      </c>
      <c r="H44" s="117">
        <v>5.0999999999999996</v>
      </c>
      <c r="I44" s="117">
        <v>0.44</v>
      </c>
      <c r="J44" s="117"/>
      <c r="K44" s="63" t="s">
        <v>384</v>
      </c>
    </row>
    <row r="45" spans="1:11" ht="33" customHeight="1">
      <c r="A45" s="117">
        <v>3</v>
      </c>
      <c r="B45" s="117">
        <v>6</v>
      </c>
      <c r="C45" s="117">
        <v>3</v>
      </c>
      <c r="D45" s="63" t="s">
        <v>305</v>
      </c>
      <c r="E45" s="117" t="s">
        <v>306</v>
      </c>
      <c r="F45" s="117">
        <v>38.612000000000002</v>
      </c>
      <c r="G45" s="117">
        <v>30.2</v>
      </c>
      <c r="H45" s="117"/>
      <c r="I45" s="117"/>
      <c r="J45" s="117"/>
      <c r="K45" s="329" t="s">
        <v>376</v>
      </c>
    </row>
    <row r="46" spans="1:11" ht="32.25" customHeight="1">
      <c r="A46" s="117">
        <v>3</v>
      </c>
      <c r="B46" s="117">
        <v>6</v>
      </c>
      <c r="C46" s="117">
        <v>4</v>
      </c>
      <c r="D46" s="63" t="s">
        <v>307</v>
      </c>
      <c r="E46" s="117" t="s">
        <v>306</v>
      </c>
      <c r="F46" s="117">
        <v>37.1</v>
      </c>
      <c r="G46" s="117">
        <v>39.4</v>
      </c>
      <c r="H46" s="117"/>
      <c r="I46" s="117"/>
      <c r="J46" s="117"/>
      <c r="K46" s="329" t="s">
        <v>376</v>
      </c>
    </row>
    <row r="47" spans="1:11" ht="37.5" customHeight="1">
      <c r="A47" s="117">
        <v>3</v>
      </c>
      <c r="B47" s="117">
        <v>6</v>
      </c>
      <c r="C47" s="117">
        <v>5</v>
      </c>
      <c r="D47" s="63" t="s">
        <v>308</v>
      </c>
      <c r="E47" s="117" t="s">
        <v>306</v>
      </c>
      <c r="F47" s="117">
        <v>33.200000000000003</v>
      </c>
      <c r="G47" s="117">
        <v>35</v>
      </c>
      <c r="H47" s="117"/>
      <c r="I47" s="117"/>
      <c r="J47" s="117"/>
      <c r="K47" s="329" t="s">
        <v>376</v>
      </c>
    </row>
  </sheetData>
  <mergeCells count="17">
    <mergeCell ref="B2:K2"/>
    <mergeCell ref="A3:K3"/>
    <mergeCell ref="A17:A18"/>
    <mergeCell ref="B17:B18"/>
    <mergeCell ref="C17:C18"/>
    <mergeCell ref="D17:K18"/>
    <mergeCell ref="C4:C5"/>
    <mergeCell ref="D4:D6"/>
    <mergeCell ref="E4:E6"/>
    <mergeCell ref="A4:B5"/>
    <mergeCell ref="D33:K33"/>
    <mergeCell ref="D37:J37"/>
    <mergeCell ref="C42:K42"/>
    <mergeCell ref="C31:K31"/>
    <mergeCell ref="F4:K4"/>
    <mergeCell ref="K5:K6"/>
    <mergeCell ref="D7:K7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="86" zoomScaleNormal="106" zoomScaleSheetLayoutView="86" workbookViewId="0">
      <selection activeCell="M8" sqref="M8"/>
    </sheetView>
  </sheetViews>
  <sheetFormatPr defaultRowHeight="12"/>
  <cols>
    <col min="1" max="1" width="6.85546875" style="305" customWidth="1"/>
    <col min="2" max="2" width="46" style="305" customWidth="1"/>
    <col min="3" max="3" width="15.5703125" style="305" customWidth="1"/>
    <col min="4" max="4" width="13.42578125" style="305" customWidth="1"/>
    <col min="5" max="5" width="33.7109375" style="305" customWidth="1"/>
    <col min="6" max="16384" width="9.140625" style="305"/>
  </cols>
  <sheetData>
    <row r="1" spans="1:5">
      <c r="A1" s="330" t="s">
        <v>324</v>
      </c>
    </row>
    <row r="2" spans="1:5" s="60" customFormat="1" ht="17.25" customHeight="1">
      <c r="A2" s="231" t="s">
        <v>392</v>
      </c>
      <c r="B2" s="231"/>
      <c r="C2" s="231"/>
      <c r="D2" s="231"/>
      <c r="E2" s="231"/>
    </row>
    <row r="3" spans="1:5" s="64" customFormat="1">
      <c r="A3" s="331"/>
    </row>
    <row r="4" spans="1:5">
      <c r="A4" s="332" t="s">
        <v>272</v>
      </c>
      <c r="B4" s="332" t="s">
        <v>325</v>
      </c>
      <c r="C4" s="332" t="s">
        <v>326</v>
      </c>
      <c r="D4" s="332" t="s">
        <v>327</v>
      </c>
      <c r="E4" s="332" t="s">
        <v>328</v>
      </c>
    </row>
    <row r="5" spans="1:5" ht="60">
      <c r="A5" s="333">
        <v>1</v>
      </c>
      <c r="B5" s="334" t="s">
        <v>332</v>
      </c>
      <c r="C5" s="335">
        <v>43524</v>
      </c>
      <c r="D5" s="333">
        <v>413</v>
      </c>
      <c r="E5" s="336" t="s">
        <v>377</v>
      </c>
    </row>
    <row r="6" spans="1:5" ht="144" customHeight="1">
      <c r="A6" s="337">
        <v>2</v>
      </c>
      <c r="B6" s="338" t="s">
        <v>379</v>
      </c>
      <c r="C6" s="339">
        <v>43581</v>
      </c>
      <c r="D6" s="337">
        <v>746</v>
      </c>
      <c r="E6" s="340" t="s">
        <v>378</v>
      </c>
    </row>
    <row r="7" spans="1:5">
      <c r="E7" s="341"/>
    </row>
  </sheetData>
  <mergeCells count="1">
    <mergeCell ref="A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</vt:lpstr>
      <vt:lpstr>Форма 1</vt:lpstr>
      <vt:lpstr>Форма 2</vt:lpstr>
      <vt:lpstr>Форма 3</vt:lpstr>
      <vt:lpstr>Форма 4</vt:lpstr>
      <vt:lpstr>Форма 5</vt:lpstr>
      <vt:lpstr>Форма 6</vt:lpstr>
      <vt:lpstr>Титул!Область_печати</vt:lpstr>
      <vt:lpstr>'Форма 1'!Область_печати</vt:lpstr>
      <vt:lpstr>'Форма 2'!Область_печати</vt:lpstr>
      <vt:lpstr>'Форма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2019-08-01T12:46:11Z</dcterms:modified>
</cp:coreProperties>
</file>